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M:\Documents\EKE\Cenniki\"/>
    </mc:Choice>
  </mc:AlternateContent>
  <xr:revisionPtr revIDLastSave="0" documentId="8_{854929E7-F34D-485C-BFB4-661B2C1F526C}" xr6:coauthVersionLast="47" xr6:coauthVersionMax="47" xr10:uidLastSave="{00000000-0000-0000-0000-000000000000}"/>
  <workbookProtection lockStructure="1"/>
  <bookViews>
    <workbookView xWindow="-108" yWindow="-108" windowWidth="23256" windowHeight="12576" tabRatio="810" xr2:uid="{00000000-000D-0000-FFFF-FFFF00000000}"/>
  </bookViews>
  <sheets>
    <sheet name="Cennik TCI" sheetId="14" r:id="rId1"/>
    <sheet name="Cennik TCII" sheetId="12" r:id="rId2"/>
    <sheet name="Cennik TCIII" sheetId="13" r:id="rId3"/>
    <sheet name="TC-I_v.1.0 Netto" sheetId="15" state="hidden" r:id="rId4"/>
    <sheet name="TC-II_v.1.0 Netto" sheetId="6" state="hidden" r:id="rId5"/>
    <sheet name="TC-III_v.1.0 Netto" sheetId="8" state="hidden" r:id="rId6"/>
    <sheet name="NR EWGROB" sheetId="10" state="hidden" r:id="rId7"/>
  </sheets>
  <definedNames>
    <definedName name="_xlnm._FilterDatabase" localSheetId="3" hidden="1">'TC-I_v.1.0 Netto'!$I$8:$I$120</definedName>
    <definedName name="_xlnm._FilterDatabase" localSheetId="4" hidden="1">'TC-II_v.1.0 Netto'!$H$8:$I$108</definedName>
    <definedName name="_xlnm.Print_Area" localSheetId="0">'Cennik TCI'!$A$1:$E$120</definedName>
    <definedName name="_xlnm.Print_Area" localSheetId="1">'Cennik TCII'!$A$1:$E$108</definedName>
    <definedName name="_xlnm.Print_Titles" localSheetId="0">'Cennik TCI'!$6:$6</definedName>
    <definedName name="_xlnm.Print_Titles" localSheetId="1">'Cennik TCII'!$6:$6</definedName>
    <definedName name="_xlnm.Print_Titles" localSheetId="2">'Cennik TCIII'!$6:$6</definedName>
    <definedName name="_xlnm.Print_Titles" localSheetId="3">'TC-I_v.1.0 Netto'!$6:$6</definedName>
    <definedName name="_xlnm.Print_Titles" localSheetId="4">'TC-II_v.1.0 Netto'!$6:$6</definedName>
    <definedName name="_xlnm.Print_Titles" localSheetId="5">'TC-III_v.1.0 Netto'!$6:$6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6" l="1"/>
  <c r="E67" i="6" s="1"/>
  <c r="F67" i="6" s="1"/>
  <c r="G66" i="6"/>
  <c r="E66" i="6" s="1"/>
  <c r="F66" i="6" s="1"/>
  <c r="E68" i="12"/>
  <c r="G68" i="6" s="1"/>
  <c r="E67" i="12"/>
  <c r="E66" i="12"/>
  <c r="G92" i="8"/>
  <c r="E92" i="8" s="1"/>
  <c r="F92" i="8" s="1"/>
  <c r="G63" i="6"/>
  <c r="E63" i="6" s="1"/>
  <c r="F63" i="6" s="1"/>
  <c r="G36" i="15"/>
  <c r="E36" i="15" s="1"/>
  <c r="F36" i="15" s="1"/>
  <c r="G37" i="15"/>
  <c r="E37" i="15" s="1"/>
  <c r="F37" i="15" s="1"/>
  <c r="G38" i="15"/>
  <c r="E38" i="15" s="1"/>
  <c r="F38" i="15" s="1"/>
  <c r="E68" i="6" l="1"/>
  <c r="F68" i="6" s="1"/>
  <c r="G137" i="8"/>
  <c r="G136" i="8"/>
  <c r="G132" i="8"/>
  <c r="G133" i="8"/>
  <c r="G134" i="8"/>
  <c r="G131" i="8"/>
  <c r="G129" i="8"/>
  <c r="G120" i="8"/>
  <c r="G121" i="8"/>
  <c r="G122" i="8"/>
  <c r="G123" i="8"/>
  <c r="G124" i="8"/>
  <c r="G125" i="8"/>
  <c r="G126" i="8"/>
  <c r="G127" i="8"/>
  <c r="G128" i="8"/>
  <c r="G118" i="8"/>
  <c r="G116" i="8"/>
  <c r="G107" i="8"/>
  <c r="G108" i="8"/>
  <c r="G109" i="8"/>
  <c r="G110" i="8"/>
  <c r="G111" i="8"/>
  <c r="G112" i="8"/>
  <c r="G113" i="8"/>
  <c r="G114" i="8"/>
  <c r="G106" i="8"/>
  <c r="G96" i="8"/>
  <c r="G97" i="8"/>
  <c r="G98" i="8"/>
  <c r="G99" i="8"/>
  <c r="G100" i="8"/>
  <c r="G101" i="8"/>
  <c r="G102" i="8"/>
  <c r="G103" i="8"/>
  <c r="G95" i="8"/>
  <c r="G88" i="8"/>
  <c r="G85" i="8"/>
  <c r="G84" i="8"/>
  <c r="G82" i="8"/>
  <c r="G81" i="8"/>
  <c r="G80" i="8"/>
  <c r="G70" i="8"/>
  <c r="G71" i="8"/>
  <c r="G72" i="8"/>
  <c r="G73" i="8"/>
  <c r="G74" i="8"/>
  <c r="G75" i="8"/>
  <c r="G76" i="8"/>
  <c r="G77" i="8"/>
  <c r="G78" i="8"/>
  <c r="G69" i="8"/>
  <c r="G57" i="8"/>
  <c r="G58" i="8"/>
  <c r="G59" i="8"/>
  <c r="G60" i="8"/>
  <c r="G61" i="8"/>
  <c r="G62" i="8"/>
  <c r="G63" i="8"/>
  <c r="G64" i="8"/>
  <c r="G65" i="8"/>
  <c r="G66" i="8"/>
  <c r="G56" i="8"/>
  <c r="G52" i="8"/>
  <c r="G51" i="8"/>
  <c r="G36" i="8"/>
  <c r="G37" i="8"/>
  <c r="G38" i="8"/>
  <c r="G39" i="8"/>
  <c r="G40" i="8"/>
  <c r="G41" i="8"/>
  <c r="G42" i="8"/>
  <c r="G43" i="8"/>
  <c r="G44" i="8"/>
  <c r="G45" i="8"/>
  <c r="G46" i="8"/>
  <c r="G35" i="8"/>
  <c r="G23" i="8"/>
  <c r="G24" i="8"/>
  <c r="G25" i="8"/>
  <c r="G26" i="8"/>
  <c r="G27" i="8"/>
  <c r="G28" i="8"/>
  <c r="G29" i="8"/>
  <c r="G30" i="8"/>
  <c r="G31" i="8"/>
  <c r="G32" i="8"/>
  <c r="G33" i="8"/>
  <c r="G22" i="8"/>
  <c r="G20" i="8"/>
  <c r="G19" i="8"/>
  <c r="G10" i="8"/>
  <c r="G11" i="8"/>
  <c r="G13" i="8"/>
  <c r="G14" i="8"/>
  <c r="G15" i="8"/>
  <c r="G16" i="8"/>
  <c r="G17" i="8"/>
  <c r="G9" i="8"/>
  <c r="G108" i="6"/>
  <c r="G106" i="6"/>
  <c r="G105" i="6"/>
  <c r="G103" i="6"/>
  <c r="G102" i="6"/>
  <c r="G101" i="6"/>
  <c r="G99" i="6"/>
  <c r="G90" i="6"/>
  <c r="G92" i="6"/>
  <c r="G93" i="6"/>
  <c r="G95" i="6"/>
  <c r="G96" i="6"/>
  <c r="G97" i="6"/>
  <c r="G89" i="6"/>
  <c r="G85" i="6"/>
  <c r="G86" i="6"/>
  <c r="G87" i="6"/>
  <c r="G84" i="6"/>
  <c r="G74" i="6"/>
  <c r="G75" i="6"/>
  <c r="G76" i="6"/>
  <c r="G77" i="6"/>
  <c r="G78" i="6"/>
  <c r="G79" i="6"/>
  <c r="G80" i="6"/>
  <c r="G81" i="6"/>
  <c r="G73" i="6"/>
  <c r="G64" i="6"/>
  <c r="G55" i="6"/>
  <c r="G56" i="6"/>
  <c r="G57" i="6"/>
  <c r="G58" i="6"/>
  <c r="G59" i="6"/>
  <c r="G60" i="6"/>
  <c r="G61" i="6"/>
  <c r="G62" i="6"/>
  <c r="G54" i="6"/>
  <c r="G52" i="6"/>
  <c r="G51" i="6"/>
  <c r="G46" i="6"/>
  <c r="G47" i="6"/>
  <c r="G48" i="6"/>
  <c r="G49" i="6"/>
  <c r="G45" i="6"/>
  <c r="G41" i="6"/>
  <c r="G42" i="6"/>
  <c r="G43" i="6"/>
  <c r="G40" i="6"/>
  <c r="G34" i="6"/>
  <c r="G35" i="6"/>
  <c r="G36" i="6"/>
  <c r="G33" i="6"/>
  <c r="G26" i="6"/>
  <c r="G27" i="6"/>
  <c r="G28" i="6"/>
  <c r="G25" i="6"/>
  <c r="G22" i="6"/>
  <c r="G23" i="6"/>
  <c r="G21" i="6"/>
  <c r="G17" i="6"/>
  <c r="G18" i="6"/>
  <c r="G19" i="6"/>
  <c r="G16" i="6"/>
  <c r="G10" i="6"/>
  <c r="G12" i="6"/>
  <c r="G13" i="6"/>
  <c r="G14" i="6"/>
  <c r="G9" i="6"/>
  <c r="G119" i="15"/>
  <c r="G120" i="15"/>
  <c r="G118" i="15"/>
  <c r="G114" i="15"/>
  <c r="G115" i="15"/>
  <c r="G116" i="15"/>
  <c r="G113" i="15"/>
  <c r="G111" i="15"/>
  <c r="G101" i="15"/>
  <c r="G102" i="15"/>
  <c r="G103" i="15"/>
  <c r="G104" i="15"/>
  <c r="G105" i="15"/>
  <c r="G106" i="15"/>
  <c r="G107" i="15"/>
  <c r="G108" i="15"/>
  <c r="G109" i="15"/>
  <c r="G110" i="15"/>
  <c r="G100" i="15"/>
  <c r="G98" i="15"/>
  <c r="G84" i="15"/>
  <c r="G85" i="15"/>
  <c r="G86" i="15"/>
  <c r="G87" i="15"/>
  <c r="G88" i="15"/>
  <c r="G89" i="15"/>
  <c r="G91" i="15"/>
  <c r="G92" i="15"/>
  <c r="G94" i="15"/>
  <c r="G95" i="15"/>
  <c r="G96" i="15"/>
  <c r="G83" i="15"/>
  <c r="G73" i="15"/>
  <c r="G74" i="15"/>
  <c r="G75" i="15"/>
  <c r="G76" i="15"/>
  <c r="G77" i="15"/>
  <c r="G78" i="15"/>
  <c r="G79" i="15"/>
  <c r="G80" i="15"/>
  <c r="G72" i="15"/>
  <c r="G69" i="15"/>
  <c r="G67" i="15"/>
  <c r="G66" i="15"/>
  <c r="G65" i="15"/>
  <c r="G63" i="15"/>
  <c r="G59" i="15"/>
  <c r="G60" i="15"/>
  <c r="G61" i="15"/>
  <c r="G58" i="15"/>
  <c r="G46" i="15"/>
  <c r="G47" i="15"/>
  <c r="G48" i="15"/>
  <c r="G49" i="15"/>
  <c r="G50" i="15"/>
  <c r="G51" i="15"/>
  <c r="G52" i="15"/>
  <c r="G53" i="15"/>
  <c r="G54" i="15"/>
  <c r="G55" i="15"/>
  <c r="G45" i="15"/>
  <c r="G30" i="15"/>
  <c r="G31" i="15"/>
  <c r="G32" i="15"/>
  <c r="G33" i="15"/>
  <c r="G34" i="15"/>
  <c r="G35" i="15"/>
  <c r="G39" i="15"/>
  <c r="G40" i="15"/>
  <c r="G29" i="15"/>
  <c r="G17" i="15"/>
  <c r="G18" i="15"/>
  <c r="G19" i="15"/>
  <c r="G20" i="15"/>
  <c r="G21" i="15"/>
  <c r="G22" i="15"/>
  <c r="G23" i="15"/>
  <c r="G24" i="15"/>
  <c r="G25" i="15"/>
  <c r="G26" i="15"/>
  <c r="G27" i="15"/>
  <c r="G16" i="15"/>
  <c r="G13" i="15"/>
  <c r="G14" i="15"/>
  <c r="G10" i="15"/>
  <c r="G11" i="15"/>
  <c r="G9" i="15"/>
  <c r="E120" i="15" l="1"/>
  <c r="E119" i="15"/>
  <c r="E118" i="15"/>
  <c r="E96" i="15"/>
  <c r="E95" i="15"/>
  <c r="E92" i="15"/>
  <c r="E91" i="15"/>
  <c r="E89" i="15"/>
  <c r="E88" i="15"/>
  <c r="E80" i="15"/>
  <c r="E116" i="15" l="1"/>
  <c r="F116" i="15" s="1"/>
  <c r="E115" i="15"/>
  <c r="F115" i="15" s="1"/>
  <c r="E114" i="15"/>
  <c r="F114" i="15" s="1"/>
  <c r="E113" i="15"/>
  <c r="F113" i="15" s="1"/>
  <c r="E111" i="15"/>
  <c r="F111" i="15" s="1"/>
  <c r="E110" i="15"/>
  <c r="F110" i="15" s="1"/>
  <c r="E109" i="15"/>
  <c r="F109" i="15" s="1"/>
  <c r="E108" i="15"/>
  <c r="F108" i="15" s="1"/>
  <c r="E107" i="15"/>
  <c r="F107" i="15" s="1"/>
  <c r="E106" i="15"/>
  <c r="F106" i="15" s="1"/>
  <c r="E105" i="15"/>
  <c r="F105" i="15" s="1"/>
  <c r="E104" i="15"/>
  <c r="F104" i="15" s="1"/>
  <c r="E103" i="15"/>
  <c r="F103" i="15" s="1"/>
  <c r="E101" i="15"/>
  <c r="F101" i="15" s="1"/>
  <c r="E100" i="15"/>
  <c r="F100" i="15" s="1"/>
  <c r="E98" i="15"/>
  <c r="F98" i="15" s="1"/>
  <c r="E94" i="15"/>
  <c r="F94" i="15" s="1"/>
  <c r="E86" i="15"/>
  <c r="F86" i="15" s="1"/>
  <c r="E85" i="15"/>
  <c r="F85" i="15" s="1"/>
  <c r="E84" i="15"/>
  <c r="F84" i="15" s="1"/>
  <c r="E83" i="15"/>
  <c r="F83" i="15" s="1"/>
  <c r="E79" i="15"/>
  <c r="F79" i="15" s="1"/>
  <c r="E78" i="15"/>
  <c r="F78" i="15" s="1"/>
  <c r="E77" i="15"/>
  <c r="F77" i="15" s="1"/>
  <c r="E76" i="15"/>
  <c r="F76" i="15" s="1"/>
  <c r="E75" i="15"/>
  <c r="F75" i="15" s="1"/>
  <c r="E74" i="15"/>
  <c r="F74" i="15" s="1"/>
  <c r="E73" i="15"/>
  <c r="F73" i="15" s="1"/>
  <c r="E72" i="15"/>
  <c r="F72" i="15" s="1"/>
  <c r="E69" i="15"/>
  <c r="F69" i="15" s="1"/>
  <c r="E67" i="15"/>
  <c r="F67" i="15" s="1"/>
  <c r="E66" i="15"/>
  <c r="F66" i="15" s="1"/>
  <c r="E65" i="15"/>
  <c r="F65" i="15" s="1"/>
  <c r="E63" i="15"/>
  <c r="F63" i="15" s="1"/>
  <c r="E61" i="15"/>
  <c r="F61" i="15" s="1"/>
  <c r="E60" i="15"/>
  <c r="F60" i="15" s="1"/>
  <c r="E59" i="15"/>
  <c r="F59" i="15" s="1"/>
  <c r="E58" i="15"/>
  <c r="F58" i="15" s="1"/>
  <c r="E55" i="15"/>
  <c r="F55" i="15" s="1"/>
  <c r="E54" i="15"/>
  <c r="F54" i="15" s="1"/>
  <c r="E53" i="15"/>
  <c r="F53" i="15" s="1"/>
  <c r="E52" i="15"/>
  <c r="F52" i="15" s="1"/>
  <c r="E51" i="15"/>
  <c r="F51" i="15" s="1"/>
  <c r="E50" i="15"/>
  <c r="F50" i="15" s="1"/>
  <c r="E49" i="15"/>
  <c r="F49" i="15" s="1"/>
  <c r="E48" i="15"/>
  <c r="F48" i="15" s="1"/>
  <c r="E47" i="15"/>
  <c r="F47" i="15" s="1"/>
  <c r="E46" i="15"/>
  <c r="F46" i="15" s="1"/>
  <c r="E45" i="15"/>
  <c r="F45" i="15" s="1"/>
  <c r="E40" i="15"/>
  <c r="F40" i="15" s="1"/>
  <c r="E39" i="15"/>
  <c r="F39" i="15" s="1"/>
  <c r="E35" i="15"/>
  <c r="F35" i="15" s="1"/>
  <c r="E34" i="15"/>
  <c r="F34" i="15" s="1"/>
  <c r="E33" i="15"/>
  <c r="F33" i="15" s="1"/>
  <c r="E32" i="15"/>
  <c r="F32" i="15" s="1"/>
  <c r="E31" i="15"/>
  <c r="F31" i="15" s="1"/>
  <c r="E30" i="15"/>
  <c r="F30" i="15" s="1"/>
  <c r="E29" i="15"/>
  <c r="F29" i="15" s="1"/>
  <c r="E27" i="15"/>
  <c r="F27" i="15" s="1"/>
  <c r="E26" i="15"/>
  <c r="F26" i="15" s="1"/>
  <c r="E25" i="15"/>
  <c r="F25" i="15" s="1"/>
  <c r="E24" i="15"/>
  <c r="F24" i="15" s="1"/>
  <c r="E23" i="15"/>
  <c r="F23" i="15" s="1"/>
  <c r="E22" i="15"/>
  <c r="F22" i="15" s="1"/>
  <c r="E21" i="15"/>
  <c r="F21" i="15" s="1"/>
  <c r="E20" i="15"/>
  <c r="F20" i="15" s="1"/>
  <c r="E19" i="15"/>
  <c r="F19" i="15" s="1"/>
  <c r="E18" i="15"/>
  <c r="F18" i="15" s="1"/>
  <c r="E17" i="15"/>
  <c r="F17" i="15" s="1"/>
  <c r="E16" i="15"/>
  <c r="F16" i="15" s="1"/>
  <c r="E14" i="15"/>
  <c r="F14" i="15" s="1"/>
  <c r="E13" i="15"/>
  <c r="F13" i="15" s="1"/>
  <c r="E11" i="15"/>
  <c r="F11" i="15" s="1"/>
  <c r="E10" i="15"/>
  <c r="F10" i="15" s="1"/>
  <c r="E9" i="15"/>
  <c r="F9" i="15" s="1"/>
  <c r="F80" i="15"/>
  <c r="F88" i="15"/>
  <c r="F89" i="15"/>
  <c r="F91" i="15"/>
  <c r="F92" i="15"/>
  <c r="F95" i="15"/>
  <c r="F96" i="15"/>
  <c r="F118" i="15"/>
  <c r="F119" i="15"/>
  <c r="F120" i="15"/>
  <c r="E103" i="8" l="1"/>
  <c r="E110" i="8"/>
  <c r="E109" i="8"/>
  <c r="E112" i="8"/>
  <c r="E114" i="8"/>
  <c r="E113" i="8"/>
  <c r="E136" i="8"/>
  <c r="E137" i="8"/>
  <c r="E134" i="8"/>
  <c r="E133" i="8"/>
  <c r="E132" i="8"/>
  <c r="E131" i="8"/>
  <c r="E129" i="8"/>
  <c r="E128" i="8"/>
  <c r="E127" i="8"/>
  <c r="E126" i="8"/>
  <c r="E125" i="8"/>
  <c r="E124" i="8"/>
  <c r="E123" i="8"/>
  <c r="E122" i="8"/>
  <c r="E121" i="8"/>
  <c r="E120" i="8"/>
  <c r="E118" i="8"/>
  <c r="E116" i="8"/>
  <c r="E107" i="8"/>
  <c r="E106" i="8"/>
  <c r="E102" i="8"/>
  <c r="E101" i="8"/>
  <c r="E100" i="8"/>
  <c r="E99" i="8"/>
  <c r="E98" i="8"/>
  <c r="E97" i="8"/>
  <c r="E96" i="8"/>
  <c r="E95" i="8"/>
  <c r="E88" i="8"/>
  <c r="E85" i="8"/>
  <c r="E84" i="8"/>
  <c r="E82" i="8"/>
  <c r="E81" i="8"/>
  <c r="E80" i="8"/>
  <c r="E78" i="8"/>
  <c r="E77" i="8"/>
  <c r="E76" i="8"/>
  <c r="E75" i="8"/>
  <c r="E74" i="8"/>
  <c r="E73" i="8"/>
  <c r="E72" i="8"/>
  <c r="E71" i="8"/>
  <c r="E70" i="8"/>
  <c r="E69" i="8"/>
  <c r="E66" i="8"/>
  <c r="E65" i="8"/>
  <c r="E64" i="8"/>
  <c r="E63" i="8"/>
  <c r="E62" i="8"/>
  <c r="E61" i="8"/>
  <c r="E60" i="8"/>
  <c r="E59" i="8"/>
  <c r="E58" i="8"/>
  <c r="E57" i="8"/>
  <c r="E56" i="8"/>
  <c r="E52" i="8"/>
  <c r="E51" i="8"/>
  <c r="E46" i="8"/>
  <c r="E45" i="8"/>
  <c r="E44" i="8"/>
  <c r="E43" i="8"/>
  <c r="E42" i="8"/>
  <c r="E41" i="8"/>
  <c r="E40" i="8"/>
  <c r="E39" i="8"/>
  <c r="E38" i="8"/>
  <c r="E37" i="8"/>
  <c r="E36" i="8"/>
  <c r="E35" i="8"/>
  <c r="E33" i="8"/>
  <c r="E32" i="8"/>
  <c r="E31" i="8"/>
  <c r="E30" i="8"/>
  <c r="E29" i="8"/>
  <c r="E28" i="8"/>
  <c r="E27" i="8"/>
  <c r="E26" i="8"/>
  <c r="E25" i="8"/>
  <c r="E24" i="8"/>
  <c r="E23" i="8"/>
  <c r="E22" i="8"/>
  <c r="E20" i="8"/>
  <c r="E19" i="8"/>
  <c r="E17" i="8"/>
  <c r="E16" i="8"/>
  <c r="E15" i="8"/>
  <c r="E14" i="8"/>
  <c r="E13" i="8"/>
  <c r="E11" i="8"/>
  <c r="E10" i="8"/>
  <c r="E9" i="8"/>
  <c r="E96" i="6"/>
  <c r="E81" i="6"/>
  <c r="E89" i="6"/>
  <c r="E90" i="6"/>
  <c r="E92" i="6"/>
  <c r="E93" i="6"/>
  <c r="E97" i="6"/>
  <c r="E105" i="6"/>
  <c r="E106" i="6"/>
  <c r="E108" i="6"/>
  <c r="E103" i="6"/>
  <c r="E102" i="6"/>
  <c r="E101" i="6"/>
  <c r="E99" i="6"/>
  <c r="E95" i="6"/>
  <c r="E87" i="6"/>
  <c r="E86" i="6"/>
  <c r="E85" i="6"/>
  <c r="E84" i="6"/>
  <c r="E80" i="6"/>
  <c r="E79" i="6"/>
  <c r="E78" i="6"/>
  <c r="E77" i="6"/>
  <c r="E76" i="6"/>
  <c r="E75" i="6"/>
  <c r="E74" i="6"/>
  <c r="E73" i="6"/>
  <c r="E64" i="6"/>
  <c r="E62" i="6"/>
  <c r="E61" i="6"/>
  <c r="E60" i="6"/>
  <c r="E59" i="6"/>
  <c r="E58" i="6"/>
  <c r="E57" i="6"/>
  <c r="E56" i="6"/>
  <c r="E55" i="6"/>
  <c r="E54" i="6"/>
  <c r="E52" i="6"/>
  <c r="E51" i="6"/>
  <c r="E49" i="6"/>
  <c r="E48" i="6"/>
  <c r="E47" i="6"/>
  <c r="E46" i="6"/>
  <c r="E45" i="6"/>
  <c r="E43" i="6"/>
  <c r="E42" i="6"/>
  <c r="E41" i="6"/>
  <c r="E40" i="6"/>
  <c r="E36" i="6"/>
  <c r="E35" i="6"/>
  <c r="E34" i="6"/>
  <c r="E33" i="6"/>
  <c r="E28" i="6"/>
  <c r="E27" i="6"/>
  <c r="E26" i="6"/>
  <c r="E25" i="6"/>
  <c r="E23" i="6"/>
  <c r="E22" i="6"/>
  <c r="E21" i="6"/>
  <c r="E19" i="6"/>
  <c r="E18" i="6"/>
  <c r="E17" i="6"/>
  <c r="E16" i="6"/>
  <c r="E14" i="6"/>
  <c r="E13" i="6"/>
  <c r="E12" i="6"/>
  <c r="E10" i="6"/>
  <c r="E9" i="6"/>
  <c r="F120" i="8" l="1"/>
  <c r="F137" i="8" l="1"/>
  <c r="F136" i="8"/>
  <c r="F134" i="8"/>
  <c r="F133" i="8"/>
  <c r="F132" i="8"/>
  <c r="F131" i="8"/>
  <c r="F129" i="8"/>
  <c r="F128" i="8"/>
  <c r="F127" i="8"/>
  <c r="F126" i="8"/>
  <c r="F125" i="8"/>
  <c r="F124" i="8"/>
  <c r="F123" i="8"/>
  <c r="F122" i="8"/>
  <c r="F121" i="8"/>
  <c r="F118" i="8"/>
  <c r="F116" i="8"/>
  <c r="F114" i="8"/>
  <c r="F113" i="8"/>
  <c r="F112" i="8"/>
  <c r="F110" i="8"/>
  <c r="F109" i="8"/>
  <c r="F107" i="8"/>
  <c r="F106" i="8"/>
  <c r="F103" i="8"/>
  <c r="F102" i="8"/>
  <c r="F101" i="8"/>
  <c r="F100" i="8"/>
  <c r="F99" i="8"/>
  <c r="F98" i="8"/>
  <c r="F97" i="8"/>
  <c r="F96" i="8"/>
  <c r="F95" i="8"/>
  <c r="F88" i="8"/>
  <c r="F85" i="8"/>
  <c r="F84" i="8"/>
  <c r="F82" i="8"/>
  <c r="F81" i="8"/>
  <c r="F80" i="8"/>
  <c r="F78" i="8"/>
  <c r="F77" i="8"/>
  <c r="F76" i="8"/>
  <c r="F75" i="8"/>
  <c r="F74" i="8"/>
  <c r="F73" i="8"/>
  <c r="F72" i="8"/>
  <c r="F71" i="8"/>
  <c r="F70" i="8"/>
  <c r="F69" i="8"/>
  <c r="F66" i="8"/>
  <c r="F65" i="8"/>
  <c r="F64" i="8"/>
  <c r="F63" i="8"/>
  <c r="F62" i="8"/>
  <c r="F61" i="8"/>
  <c r="F60" i="8"/>
  <c r="F59" i="8"/>
  <c r="F58" i="8"/>
  <c r="F57" i="8"/>
  <c r="F56" i="8"/>
  <c r="F52" i="8"/>
  <c r="F51" i="8"/>
  <c r="F46" i="8"/>
  <c r="F45" i="8"/>
  <c r="F44" i="8"/>
  <c r="F43" i="8"/>
  <c r="F42" i="8"/>
  <c r="F41" i="8"/>
  <c r="F40" i="8"/>
  <c r="F39" i="8"/>
  <c r="F38" i="8"/>
  <c r="F37" i="8"/>
  <c r="F36" i="8"/>
  <c r="F35" i="8"/>
  <c r="F33" i="8"/>
  <c r="F32" i="8"/>
  <c r="F31" i="8"/>
  <c r="F30" i="8"/>
  <c r="F29" i="8"/>
  <c r="F28" i="8"/>
  <c r="F27" i="8"/>
  <c r="F26" i="8"/>
  <c r="F25" i="8"/>
  <c r="F24" i="8"/>
  <c r="F23" i="8"/>
  <c r="F22" i="8"/>
  <c r="F20" i="8"/>
  <c r="F19" i="8"/>
  <c r="F17" i="8"/>
  <c r="F16" i="8"/>
  <c r="F15" i="8"/>
  <c r="F14" i="8"/>
  <c r="F13" i="8"/>
  <c r="F11" i="8"/>
  <c r="F10" i="8"/>
  <c r="F9" i="8"/>
  <c r="F108" i="6"/>
  <c r="F106" i="6"/>
  <c r="F105" i="6"/>
  <c r="F103" i="6"/>
  <c r="F102" i="6"/>
  <c r="F101" i="6"/>
  <c r="F99" i="6"/>
  <c r="F97" i="6"/>
  <c r="F96" i="6"/>
  <c r="F95" i="6"/>
  <c r="F93" i="6"/>
  <c r="F92" i="6"/>
  <c r="F90" i="6"/>
  <c r="F89" i="6"/>
  <c r="F87" i="6"/>
  <c r="F86" i="6"/>
  <c r="F85" i="6"/>
  <c r="F84" i="6"/>
  <c r="F81" i="6"/>
  <c r="F80" i="6"/>
  <c r="F79" i="6"/>
  <c r="F78" i="6"/>
  <c r="F77" i="6"/>
  <c r="F76" i="6"/>
  <c r="F75" i="6"/>
  <c r="F74" i="6"/>
  <c r="F73" i="6"/>
  <c r="F64" i="6"/>
  <c r="F62" i="6"/>
  <c r="F61" i="6"/>
  <c r="F60" i="6"/>
  <c r="F59" i="6"/>
  <c r="F58" i="6"/>
  <c r="F57" i="6"/>
  <c r="F56" i="6"/>
  <c r="F55" i="6"/>
  <c r="F54" i="6"/>
  <c r="F52" i="6"/>
  <c r="F51" i="6"/>
  <c r="F49" i="6"/>
  <c r="F48" i="6"/>
  <c r="F47" i="6"/>
  <c r="F46" i="6"/>
  <c r="F45" i="6"/>
  <c r="F43" i="6"/>
  <c r="F42" i="6"/>
  <c r="F41" i="6"/>
  <c r="F40" i="6"/>
  <c r="F36" i="6"/>
  <c r="F35" i="6"/>
  <c r="F34" i="6"/>
  <c r="F33" i="6"/>
  <c r="F28" i="6"/>
  <c r="F27" i="6"/>
  <c r="F26" i="6"/>
  <c r="F25" i="6"/>
  <c r="F23" i="6"/>
  <c r="F22" i="6"/>
  <c r="F21" i="6"/>
  <c r="F19" i="6"/>
  <c r="F18" i="6"/>
  <c r="F17" i="6"/>
  <c r="F16" i="6"/>
  <c r="F14" i="6"/>
  <c r="F13" i="6"/>
  <c r="F12" i="6"/>
  <c r="F10" i="6"/>
  <c r="F9" i="6"/>
</calcChain>
</file>

<file path=xl/sharedStrings.xml><?xml version="1.0" encoding="utf-8"?>
<sst xmlns="http://schemas.openxmlformats.org/spreadsheetml/2006/main" count="1769" uniqueCount="230">
  <si>
    <t>L.p.</t>
  </si>
  <si>
    <t>Wyszczególnienie</t>
  </si>
  <si>
    <t>01.</t>
  </si>
  <si>
    <t>Udostępnienie stałego miejsca grzebalnego:</t>
  </si>
  <si>
    <t>w Alei Zasłużonych:</t>
  </si>
  <si>
    <t>na grób tradycyjny</t>
  </si>
  <si>
    <t>02.</t>
  </si>
  <si>
    <t xml:space="preserve">na grób urnowy </t>
  </si>
  <si>
    <t>w kwaterze gestorskiej albo wydzielonej, na grób tradycyjny murowany rodzinny</t>
  </si>
  <si>
    <t>03.</t>
  </si>
  <si>
    <t>w kwaterach grobów tradycyjnych murowanych rodzinnych:</t>
  </si>
  <si>
    <t>pozostałych</t>
  </si>
  <si>
    <t>14 B, 16 B</t>
  </si>
  <si>
    <t>04.</t>
  </si>
  <si>
    <t>w kwaterach grobów urnowych murowanych rodzinnych</t>
  </si>
  <si>
    <t>05.</t>
  </si>
  <si>
    <t>Udostępnienie na 50 lat miejsca grzebalnego w niszy urnowej:</t>
  </si>
  <si>
    <t xml:space="preserve">o wym. 55x50x55 cm </t>
  </si>
  <si>
    <t xml:space="preserve">o wym. 55x100x55cm </t>
  </si>
  <si>
    <t>o wym. 60x45x60cm</t>
  </si>
  <si>
    <t>o wym. 90x100x90cm</t>
  </si>
  <si>
    <t>o wym. 55x58x56 cm w kolumbarium Q</t>
  </si>
  <si>
    <t>06.</t>
  </si>
  <si>
    <t>o wym. 110x58x56 cm w kolumbarium Q</t>
  </si>
  <si>
    <t>Udostępnienie na 20 lat miejsca grzebalnego:</t>
  </si>
  <si>
    <t>na grób tradycyjny ziemny pojedynczy bez prawa murowania</t>
  </si>
  <si>
    <t>na grób tradycyjny ziemny rodzinny bez prawa murowania</t>
  </si>
  <si>
    <t>na grób tradycyjny murowany pojedynczy</t>
  </si>
  <si>
    <t>na grób urnowy ziemny pojedynczy bez prawa murowania</t>
  </si>
  <si>
    <t>na grób urnowy ziemny rodzinny bez prawa murowania</t>
  </si>
  <si>
    <t>na grób urnowy murowany pojedynczy</t>
  </si>
  <si>
    <t>07.</t>
  </si>
  <si>
    <t>na grób dziecinny bez prawa murowania</t>
  </si>
  <si>
    <t>08.</t>
  </si>
  <si>
    <t>w katakumbach, za jedną niszę do pochowania trumny ze zwłokami</t>
  </si>
  <si>
    <t>09.</t>
  </si>
  <si>
    <t xml:space="preserve">w kolumbariach, za jedną niszę o wym. 40x40x47 cm </t>
  </si>
  <si>
    <t>10.</t>
  </si>
  <si>
    <t>w kolumbariach, za jedną niszę o wym. 50x50x50 cm – kwatery KV1, KV2</t>
  </si>
  <si>
    <t>11.</t>
  </si>
  <si>
    <t>i grobu urnowego murowanego o wym. 76x76x100 cm wraz z nagrobkiem w kwaterze U-III-1</t>
  </si>
  <si>
    <t>12.</t>
  </si>
  <si>
    <t>i grobu urnowego murowanego o wym. 50x50x100 cm wraz z nagrobkiem w kwaterze U-II-1</t>
  </si>
  <si>
    <t>13.</t>
  </si>
  <si>
    <t>w kolumbariach, za jedną niszę o wym. 53x60x73 cm</t>
  </si>
  <si>
    <t>14.</t>
  </si>
  <si>
    <t>w kolumbariach, za jedną niszę o wym. 57x60-64x73 cm</t>
  </si>
  <si>
    <t>15.</t>
  </si>
  <si>
    <t>w kolumbariach, za jedną niszę o wym. 70x64x73 cm</t>
  </si>
  <si>
    <t>16.</t>
  </si>
  <si>
    <t>w kolumbariach, za jedną niszę o wym. 142x63x73 cm</t>
  </si>
  <si>
    <t>Opłata za zachowanie na dalsze 20 lat istniejącego grobu:</t>
  </si>
  <si>
    <t>tradycyjnego ziemnego pojedynczego bez prawa murowania</t>
  </si>
  <si>
    <t>tradycyjnego ziemnego rodzinnego bez prawa murowania</t>
  </si>
  <si>
    <t>tradycyjnego murowanego pojedynczego</t>
  </si>
  <si>
    <t>urnowego ziemnego pojedynczego bez prawa murowania</t>
  </si>
  <si>
    <t>urnowego ziemnego rodzinnego bez prawa murowania</t>
  </si>
  <si>
    <t>urnowego murowanego pojedynczego</t>
  </si>
  <si>
    <t xml:space="preserve">dziecinnego bez prawa murowania </t>
  </si>
  <si>
    <t>urnowego murowanego o wym. 76x76x100 cm wraz z nagrobkiem w kwaterze U-III-1</t>
  </si>
  <si>
    <t>urnowego murowanego o wym. 50x50x100 cm wraz z nagrobkiem w kwaterze U-II-1</t>
  </si>
  <si>
    <t>Opłata za wydłużenie terminu zachowania grobu, w związku z dochowaniem urny do niszy urnowej:</t>
  </si>
  <si>
    <t>Opłatę ustala się w wysokości stanowiącej iloczyn stawki opłaty za 1 rok i różnicy lat pomiędzy rokiem, w którym minie 50 lat od dochowania, a rokiem, do którego nisza była opłacona.</t>
  </si>
  <si>
    <t>Stawka opłaty za każdy rok różnicy lat wynosi:</t>
  </si>
  <si>
    <t>o wym. 55x50x55 cm</t>
  </si>
  <si>
    <t>o wym. 55x100x55cm</t>
  </si>
  <si>
    <t>Opłata za wydłużenie terminu zachowania grobu, w związku z dochowaniem do istniejącego grobu albo niszy:</t>
  </si>
  <si>
    <t>Opłatę ustala się w wysokości stanowiącej iloczyn stawki opłaty za 1 rok i różnicy lat pomiędzy rokiem, w którym minie 20 lat od dochowania, a rokiem, do którego istniejący grób był opłacony.</t>
  </si>
  <si>
    <t>Udostępnienie za życia:</t>
  </si>
  <si>
    <t>miejsca na grób tradycyjny murowany rodzinny:</t>
  </si>
  <si>
    <t>w kwaterach „B” i „D”</t>
  </si>
  <si>
    <t xml:space="preserve">w kwaterach pozostałych </t>
  </si>
  <si>
    <t xml:space="preserve">niezależnie od położenia miejsca </t>
  </si>
  <si>
    <t>w kwaterach 14 B, 16 B,</t>
  </si>
  <si>
    <t>miejsca na grób urnowy murowany rodzinny</t>
  </si>
  <si>
    <t>niszy urnowej o wym. 90x100x90 cm, na okres 50 lat; za początek tego okresu uważa się dzień pochowania w niszy pierwszej urny</t>
  </si>
  <si>
    <t>niszy urnowej, na okres 20 lat; za początek tego okresu uważa się dzień pochowania w niszy pierwszej urny</t>
  </si>
  <si>
    <t xml:space="preserve">niszy w katakumbach, na okres 20 lat; za początek tego okresu uważa się dzień pochowania trumny w niszy </t>
  </si>
  <si>
    <t xml:space="preserve">niszy urnowej o wymiarach 55x50x55 cm, na okres 50 lat; za początek tego okresu uważa się dzień pochowania w niszy pierwszej urny </t>
  </si>
  <si>
    <t xml:space="preserve">niszy urnowej o wymiarach 55x100x55 cm, na okres 50 lat; za początek tego okresu uważa się dzień pochowania w niszy pierwszej urny </t>
  </si>
  <si>
    <t xml:space="preserve">niszy urnowej o wymiarach 55x58x56 cm w kolumbarium Q, na okres 50 lat; za początek tego okresu uważa się dzień pochowania w niszy pierwszej urny </t>
  </si>
  <si>
    <t xml:space="preserve">niszy urnowej o wymiarach 110x58x56 cm w kolumbarium Q, na okres 50 lat; za początek tego okresu uważa się dzień pochowania w niszy pierwszej urny </t>
  </si>
  <si>
    <t>niszy urnowej o wymiarach 53x60x73 cm, na okres 20 lat, za początek tego okresu uważa się dzień pochowania w niszy pierwszej urny</t>
  </si>
  <si>
    <t>niszy urnowej o wymiarach 57x60-64x73 cm, na okres 20 lat, za początek tego okresu uważa się dzień pochowania w niszy pierwszej urny</t>
  </si>
  <si>
    <t>niszy urnowej o wymiarach 70x64x73 cm, na okres 20 lat, za początek tego okresu uważa się dzień pochowania w niszy pierwszej urny</t>
  </si>
  <si>
    <t>niszy urnowej o wymiarach 142x63x73 cm, na okres 20 lat, za początek tego okresu uważa się dzień pochowania w niszy pierwszej urny</t>
  </si>
  <si>
    <t>grobu murowanego rodzinnego</t>
  </si>
  <si>
    <t>niszy urnowej (kolumbarium) w kwaterze gestorskiej</t>
  </si>
  <si>
    <t>Przekształcenie istniejącego grobu tradycyjnego:</t>
  </si>
  <si>
    <t>murowanego pojedynczego na grób tradycyjny murowany rodzinny</t>
  </si>
  <si>
    <t>ziemnego rodzinnego na grób tradycyjny murowany rodzinny</t>
  </si>
  <si>
    <t>ziemnego pojedynczego na grób tradycyjny murowany rodzinny</t>
  </si>
  <si>
    <t>ziemnego pojedynczego na grób tradycyjny ziemny rodzinny</t>
  </si>
  <si>
    <t>ziemnego pojedynczego na grób tradycyjny murowany pojedynczy</t>
  </si>
  <si>
    <t>dziecinnego na grób tradycyjny murowany rodzinny</t>
  </si>
  <si>
    <t>dziecinnego na grób tradycyjny ziemny rodzinny</t>
  </si>
  <si>
    <t>dziecinnego na grób urnowy murowany rodzinny</t>
  </si>
  <si>
    <t>Korzystanie z urządzeń i mienia na cmentarzach komunalnych m. st. Warszawy</t>
  </si>
  <si>
    <t>6.1.</t>
  </si>
  <si>
    <t>Składowanie:</t>
  </si>
  <si>
    <t>- kubatura kondygnacji (głębokości) grobu urnowego murowanego</t>
  </si>
  <si>
    <t>6.2.</t>
  </si>
  <si>
    <t>Udostępnienie miejsca na pochowanie półtrumny z częściami ciała ludzkiego (szczątkami pooperacyjnymi) poza terenem grzebalnym</t>
  </si>
  <si>
    <t>6.3.</t>
  </si>
  <si>
    <t xml:space="preserve">Czynności kancelaryjne i terenowe oraz wykorzystanie mienia komunalnego, </t>
  </si>
  <si>
    <t>związane z:</t>
  </si>
  <si>
    <t>przygotowaniem i sprawdzeniem prawidłowości wykonania przez Wykonawcę nowego lub istniejącego grobu do pogrzebu lub przyszłych pochowań</t>
  </si>
  <si>
    <t>obniżeniem szczątków – za każde odzyskane miejsce w każdym grobie</t>
  </si>
  <si>
    <t xml:space="preserve">przygotowaniem i sprawdzeniem prawidłowości wykonania przez Wykonawcę przebudowy grobu na grób murowany albo przebudowy (nadbudowy/podbudowy) grobu murowanego </t>
  </si>
  <si>
    <t>wykonaniem pogrzebu</t>
  </si>
  <si>
    <t xml:space="preserve">wykonaniem ekshumacji </t>
  </si>
  <si>
    <t>ustawieniem nagrobka lub ramy nagrobkowej na grobie</t>
  </si>
  <si>
    <t>ustawieniem ławki, kraty, wkopaniem krzyża, uzupełnieniem lub wymianą elementów nagrobkowych, wykuciem napisów, montażem liter,  elementów zdobniczych, wymianą płyty napisowej w kolumbarium, wymianą innych elementów otoczenia grobu, świadczeniem usług pielęgnacyjno-konserwacyjnych grobów</t>
  </si>
  <si>
    <t>zagospodarowaniem otoczenia grobu</t>
  </si>
  <si>
    <t>organizacją planu zdjęciowego na terenie cmentarza, za każdy dzień zdjęciowy</t>
  </si>
  <si>
    <t>6.4.</t>
  </si>
  <si>
    <t>Wjazd na teren cmentarza, za każdy pojazd:</t>
  </si>
  <si>
    <t>podmiotu gospodarczego (za wyjątkiem wjazdów dotyczących czynności, dla których ustalono opłatę w poz. 6.3. pkt 04, 05 oraz dostaw wyrobów bukieciarskich do domu przedpogrzebowego) dziennie:</t>
  </si>
  <si>
    <t>samochodem osobowym, ciężarowym lub samochodem osobowym z przyczepą o dopuszczalnej masie całkowitej do 3,5 Mg</t>
  </si>
  <si>
    <t>samochodem ciężarowym o dopuszczalnej masie całkowitej do 8,0 Mg</t>
  </si>
  <si>
    <t xml:space="preserve">pojazdem niesilnikowym w celu wwiezienia elementów nagrobnych </t>
  </si>
  <si>
    <t>osoby odwiedzającej cmentarz samochodem osobowym:</t>
  </si>
  <si>
    <t>opłata normalna</t>
  </si>
  <si>
    <t xml:space="preserve">opłata ulgowa </t>
  </si>
  <si>
    <t>podmiotu gospodarczego zlokalizowanego na terenie cmentarza i jego pracowników:</t>
  </si>
  <si>
    <t>opłata miesięczna zryczałtowana za wjazd i parkowanie</t>
  </si>
  <si>
    <t>opłata dzienna zryczałtowana za wjazd i parkowanie</t>
  </si>
  <si>
    <t>Organizatora pogrzebów lub Wykonawcy usług pogrzebowych w związku z nadzorem nad prowadzonymi robotami:</t>
  </si>
  <si>
    <t>za jedną przepustkę wydaną na jeden dzień na wjazd wyłącznie samochodem osobowym</t>
  </si>
  <si>
    <t xml:space="preserve">ekipy filmowej, radiowej, telewizyjnej, nagłaśniającej i innej obsługującej uroczystość lub wydarzenie na cmentarzu </t>
  </si>
  <si>
    <t>ekipy filmowej, radiowej lub telewizyjnej nie związany z obsługą uroczystości lub wydarzenia na cmentarzu</t>
  </si>
  <si>
    <t>6.5.</t>
  </si>
  <si>
    <t>Przydzielenie miejsca gestorskiego, za każde oddane do dyspozycji miejsce grzebalne</t>
  </si>
  <si>
    <t>6.6.</t>
  </si>
  <si>
    <t>Korzystanie z urządzeń i mienia w domu przedpogrzebowym:</t>
  </si>
  <si>
    <t>z sali ceremonialnej do 1 godziny</t>
  </si>
  <si>
    <t>z sali pożegnań „C” za każde 30 minut</t>
  </si>
  <si>
    <t>z sali pożegnań:</t>
  </si>
  <si>
    <t>do 30 minut</t>
  </si>
  <si>
    <t>do 15 minut</t>
  </si>
  <si>
    <t>za przechowanie trumny ze zwłokami w chłodni za każdą rozpoczętą dobę, liczoną od godziny przyjęcia zwłok</t>
  </si>
  <si>
    <t>za przechowanie trumny ze zwłokami w komorze zamrażarki za każdą rozpoczętą dobę, liczoną od godziny przyjęcia zwłok</t>
  </si>
  <si>
    <t>za przechowanie urny z prochami w chłodni za każdą rozpoczętą dobę, liczoną od godziny przyjęcia urny</t>
  </si>
  <si>
    <t>za przechowanie urny z prochami w pomieszczeniu spopielarni zwłok za każdą rozpoczętą dobę, liczoną po upływie 24 godzin od rozpoczęcia kremacji, z wyłączeniem dni ustawowo wolnych od pracy</t>
  </si>
  <si>
    <t>za wypożyczenie poduszek do odznaczeń – do 1 ceremonii</t>
  </si>
  <si>
    <t>za wypożyczenie wózka melex z obsługą do 1 godziny</t>
  </si>
  <si>
    <t>za przechowywanie w chłodni trumny ze zwłokami przeznaczonymi do spopielenia, za każdą rozpoczętą dobę, liczoną po upływie 24 godzin od przyjęcia trumny</t>
  </si>
  <si>
    <t>6.7.</t>
  </si>
  <si>
    <t>7.1.</t>
  </si>
  <si>
    <t>zwłok osoby zmarłej w wieku powyżej 6 lat</t>
  </si>
  <si>
    <t>zwłok albo szczątków dziecka do 6 lat</t>
  </si>
  <si>
    <t>zwłok albo szczątków po ekshumacji</t>
  </si>
  <si>
    <t>zwłok dziecka martwo urodzonego</t>
  </si>
  <si>
    <t>7.2.</t>
  </si>
  <si>
    <t>do 1 godziny</t>
  </si>
  <si>
    <t>powyżej 1 godziny za każdą następną godzinę</t>
  </si>
  <si>
    <t>Cena</t>
  </si>
  <si>
    <t>Netto</t>
  </si>
  <si>
    <t>Brutto</t>
  </si>
  <si>
    <t>Vat</t>
  </si>
  <si>
    <r>
      <t>Uwaga:</t>
    </r>
    <r>
      <rPr>
        <sz val="12"/>
        <color theme="1"/>
        <rFont val="Times New Roman"/>
        <family val="1"/>
        <charset val="238"/>
      </rPr>
      <t xml:space="preserve"> Opłatę za zachowanie istniejącego grobu wnosi się za kolejne dwudziestoletnie okresy, z których pierwszy rozpoczyna się w roku, w którym upływa 20 lat od ostatniego pochowania w danym grobie.</t>
    </r>
  </si>
  <si>
    <r>
      <t>Ponowne (kolejne) użycie do pochówku:</t>
    </r>
    <r>
      <rPr>
        <sz val="12"/>
        <color theme="1"/>
        <rFont val="Times New Roman"/>
        <family val="1"/>
        <charset val="238"/>
      </rPr>
      <t xml:space="preserve"> </t>
    </r>
  </si>
  <si>
    <r>
      <t>Wykorzystanie dodatkowej powierzchni przy zagospodarowaniu  otoczenia grobu położonego na skraju kwatery, za 1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zajętego gruntu</t>
    </r>
  </si>
  <si>
    <t>sprzętem specjalistycznym (żuraw samoch., dźwig samoch.  z wysięgnikiem i inne)</t>
  </si>
  <si>
    <r>
      <t>Za użycie koparki do wykonania jednego grobu (o pojemności łyżki do 0,15m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i wadze do 3,5 tony)</t>
    </r>
  </si>
  <si>
    <t>Spopielenie (kremacja):</t>
  </si>
  <si>
    <t>Korzystanie z urządzeń, mienia i pomieszczeń w domu przedpogrzebowym  (łącznie z salami ceremonialnymi) wykorzystywanych do usług nie związanych z ceremoniami pogrzebowymi:</t>
  </si>
  <si>
    <t>Udostępnienie miejsca grzebalnego na pochowanie szczątków znalezionych lub wydobytych poza terenem cmentarza</t>
  </si>
  <si>
    <t>o wymiarach 1,0 m x 1,0 m</t>
  </si>
  <si>
    <t>o wymiarach 0,5 m x 0,5 m</t>
  </si>
  <si>
    <t>7.4.</t>
  </si>
  <si>
    <t>Wykorzystanie placu centralnego przed domem pogrzebowym do przeprowadzenia ceremonii pogrzebowej</t>
  </si>
  <si>
    <t>w niszy urnowej (kolumbarium) w kwaterze gestorskiej</t>
  </si>
  <si>
    <t>ziemnego pojedynczego na grób urnowy murowany rodzinny (120x80x100 cm)</t>
  </si>
  <si>
    <r>
      <t>Ponowne (kolejne) użycie do pochówku:</t>
    </r>
    <r>
      <rPr>
        <u/>
        <sz val="12"/>
        <color theme="1"/>
        <rFont val="Times New Roman"/>
        <family val="1"/>
        <charset val="238"/>
      </rPr>
      <t xml:space="preserve"> </t>
    </r>
  </si>
  <si>
    <r>
      <t>Do ustalenia ilości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ziemi przyjmuje się, że:</t>
    </r>
  </si>
  <si>
    <r>
      <t>- kubatura kondygnacji (głębokości) grobu tradycyjnego wynosi 2 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</si>
  <si>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 xml:space="preserve">  pojedynczego wynosi 0,25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, murowanego rodzinnego 1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. </t>
    </r>
  </si>
  <si>
    <t>17.</t>
  </si>
  <si>
    <r>
      <t>miejsca pod budowę grobowca katakumbowego rodzinnego, za 1m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zajętego gruntu</t>
    </r>
  </si>
  <si>
    <r>
      <t>1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ziemi z wykopanych grobów</t>
    </r>
  </si>
  <si>
    <t xml:space="preserve">- kubatura kondygnacji (głębokości) grobu urnowego murowanego  pojedynczego wynosi 0,25 m3, murowanego 
rodzinnego 1 m3. </t>
  </si>
  <si>
    <t>12 A</t>
  </si>
  <si>
    <t>samochodem osobowym, ciężarowym lub samochodem osobowym z przyczepą o dopuszczalnej masie całkowitej 
do 3,5 Mg</t>
  </si>
  <si>
    <t>Opłata za wydłużenie terminu zachowania grobu, w związku z dochowaniem urny 
do niszy urnowej:</t>
  </si>
  <si>
    <t>Korzystanie z urządzeń, mienia i pomieszczeń w domu przedpogrzebowym  (łącznie 
z salami ceremonialnymi) wykorzystywanych do usług nie związanych z ceremoniami pogrzebowymi:</t>
  </si>
  <si>
    <t>w katakumbach do pochowania trumny ze zwłokami</t>
  </si>
  <si>
    <t>Opłata za wydłużenie terminu zachowania grobu, w związku 
z dochowaniem urny do niszy urnowej:</t>
  </si>
  <si>
    <t>Opłata za wydłużenie terminu zachowania grobu, w związku 
z dochowaniem do istniejącego grobu albo niszy:</t>
  </si>
  <si>
    <t>Korzystanie z urządzeń i mienia na cmentarzach komunalnych
 m. st. Warszawy</t>
  </si>
  <si>
    <r>
      <t>Za użycie koparki do wykonania jednego grobu
 (o pojemności łyżki do 0,15m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i wadze do 3,5 tony)</t>
    </r>
  </si>
  <si>
    <t>NUMERACJA CENNIKA W SYSTEMIE EWGROB</t>
  </si>
  <si>
    <t>90.</t>
  </si>
  <si>
    <t>Korzystanie z szaletu z automatem wrzutowym przez osoby odwiedzające cmentarz</t>
  </si>
  <si>
    <t>podmiotu gospodarczego lub innego (za wyjątkiem wjazdów dotyczących czynności, dla których ustalono opłatę w poz. 6.3. pkt 04, 05 oraz dostaw wyrobów bukieciarskich do domu przedpogrzebowego) dziennie:</t>
  </si>
  <si>
    <t>brutto</t>
  </si>
  <si>
    <t>w kolumbariach, za jedną niszę o wym. 50x50x50 cm 
– kwatery KV1, KV2</t>
  </si>
  <si>
    <t>urnowego murowanego o wym. 76x76x100 cm wraz z nagrobkiem
 w kwaterze U-III-1</t>
  </si>
  <si>
    <t>urnowego murowanego o wym. 50x50x100 cm wraz z nagrobkiem 
w kwaterze U-II-1</t>
  </si>
  <si>
    <t>samochodem ciężarowym o dopuszczalnej masie całkowitej 
do 8,0 Mg</t>
  </si>
  <si>
    <t>sprzętem specjalistycznym (żuraw samoch., dźwig samoch.  
z wysięgnikiem i inne)</t>
  </si>
  <si>
    <t>VAT</t>
  </si>
  <si>
    <t>w kwaterach wyznaczonych</t>
  </si>
  <si>
    <t>Stawka VAT</t>
  </si>
  <si>
    <t>netto*)</t>
  </si>
  <si>
    <t>*) Cenny netto obowiązują przy wystawianiu not obciążeniowych dla jednostek organizacyjnych miasta (np. OPS, DPS)</t>
  </si>
  <si>
    <t>w kwaterach wyznaczonych z wyłączeniem 14 B, 16 B</t>
  </si>
  <si>
    <t>Dokument wewnętrzny 
do użytku służbowego</t>
  </si>
  <si>
    <t>ustawieniem ławki, kraty, wkopaniem krzyża, uzupełnieniem lub wymianą elementów nagrobkowych, wykuciem napisów, montażem liter, elementów zdobniczych, wymianą płyty napisowej w kolumbarium, wymianą innych elementów otoczenia grobu, świadczeniem usług pielęgnacyjno-konserwacyjnych grobów</t>
  </si>
  <si>
    <r>
      <t>- kubatura kondygnacji (głębokości) grobu urnowego murowanego  pojedynczego wynosi 0,25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, murowanego rodzinnego 1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. </t>
    </r>
  </si>
  <si>
    <t>Pozycja systemowa</t>
  </si>
  <si>
    <t>bez względu na lokalizację</t>
  </si>
  <si>
    <t>CENNIK USŁUG DLA CMENTARZA KOMUNALNEGO PÓŁNOCNEGO</t>
  </si>
  <si>
    <t>CENNIK USŁUG DLA CMENTARZA WOJSKOWEGO</t>
  </si>
  <si>
    <t>CENNIK USŁUG DLA CMENTARZA KOMUNALNEGO POŁUDNIOWEGO</t>
  </si>
  <si>
    <t>w kwaterze gestorskiej na grób tradycyjny murowany rodzinny</t>
  </si>
  <si>
    <r>
      <rPr>
        <b/>
        <u/>
        <sz val="12"/>
        <color theme="1"/>
        <rFont val="Times New Roman"/>
        <family val="1"/>
        <charset val="238"/>
      </rPr>
      <t>Obowiązek uiszczenia opłaty nie dotyczy wjazdu samochodów:</t>
    </r>
    <r>
      <rPr>
        <sz val="12"/>
        <color theme="1"/>
        <rFont val="Times New Roman"/>
        <family val="1"/>
        <charset val="238"/>
      </rPr>
      <t xml:space="preserve">
1) podmiotów wykonujących prace na rzecz Zarządu Cmentarzy Komunalnych w Warszawie, 
o ile treść umów zawartych pomiędzy stronami nie stanowi inaczej,
2) służbowych Urzędu m.st. Warszawy w związku z wykonywaniem czynności służbowych,
3) podmiotów uprawnionych na podstawie odrębnych ustaw,
4) pracowników Zarządu Cmentarzy Komunalnych, w związku z wykonywaniem czynności służbowych.</t>
    </r>
  </si>
  <si>
    <r>
      <rPr>
        <b/>
        <u/>
        <sz val="12"/>
        <color theme="1"/>
        <rFont val="Times New Roman"/>
        <family val="1"/>
        <charset val="238"/>
      </rPr>
      <t>Obowiązek uiszczenia opłaty nie dotyczy wjazdu samochodów:</t>
    </r>
    <r>
      <rPr>
        <sz val="12"/>
        <color theme="1"/>
        <rFont val="Times New Roman"/>
        <family val="1"/>
        <charset val="238"/>
      </rPr>
      <t xml:space="preserve">
1) podmiotów wykonujących prace na rzecz Zarządu Cmentarzy Komunalnych w Warszawie, o ile treść umów zawartych pomiędzy stronami nie stanowi inaczej,
2) służbowych Urzędu m.st. Warszawy w związku z wykonywaniem czynności służbowych,
3) podmiotów uprawnionych na podstawie odrębnych ustaw,
4) pracowników Zarządu Cmentarzy Komunalnych, w związku z wykonywaniem czynności służbowych.</t>
    </r>
  </si>
  <si>
    <t>w kwaterze gestorskiej, na grób tradycyjny murowany rodzinny</t>
  </si>
  <si>
    <t>Aktualny od 01.01.2021 r.</t>
  </si>
  <si>
    <t>ziemnego rodzinnego na grób urnowy murowany rodzinny (120x80x100 cm)</t>
  </si>
  <si>
    <t>Opłata za zachowanie grobu wpisanego do ewidencji grobów weteranów walk o wolność i niepodległość Polski</t>
  </si>
  <si>
    <r>
      <t>Uwaga:</t>
    </r>
    <r>
      <rPr>
        <sz val="12"/>
        <color theme="1"/>
        <rFont val="Times New Roman"/>
        <family val="1"/>
        <charset val="238"/>
      </rPr>
      <t xml:space="preserve"> Opłatę ustala się w wysokości stanowiącej iloczyn stawki za 1 rok i różnicy lat pomiędzy rokiem, od którego IPN dokonał opłaty za zachowanie na dalsze 20 lat istniejącego grobu a rokiem, do którego grób był opłacony.</t>
    </r>
  </si>
  <si>
    <t>CENNIK USŁUG NETTO WRAZ Z KWOTAMI VAT DLA CMENTARZA WOJSKOWEGO ZGODNY Z ZARZĄDZENIEM DYREKTORA ZARZĄDU CMENTARZY KOMUNALNYCH W WARSZAWIE NR 17/2021 Z DNIA 09.07.2021 r.</t>
  </si>
  <si>
    <t>CENNIK USŁUG NETTO WRAZ Z KWOTAMI VAT DLA CMENTARZA  KOMUNALNEGO POŁUDNIOWEGO ZGODNY Z ZARZĄDZENIEM DYREKTORA ZARZĄDU CMENTARZY KOMUNALNYCH W WARSZAWIE NR 17/2021 Z DNIA 09.07.2021 r.</t>
  </si>
  <si>
    <t>CENNIK USŁUG NETTO WRAZ Z KWOTAMI VAT DLA CMENTARZA KOMUNALNEGO PÓŁNOCNEGO ZGODNY Z ZARZĄDZENIEM DYREKTORA ZARZĄDU CMENTARZY KOMUNALNYCH W WARSZAWIE NR 17/2021 Z DNIA 09.07.2021 r.</t>
  </si>
  <si>
    <t>Aktualny od  12.07.2021 r.</t>
  </si>
  <si>
    <t>Załącznik nr 3 do Zarządzenia Nr 17/2021
Dyrektora Zarządu Cmentarzy 
Komunalnych w Warszawie 
z dnia 09.07.2021 r.</t>
  </si>
  <si>
    <t>Załącznik nr 2 do Zarządzenia Nr 17/2021
Dyrektora Zarządu Cmentarzy 
Komunalnych w Warszawie 
z dnia 09.07.2021 r.</t>
  </si>
  <si>
    <t>Załącznik nr 1 do Zarządzenia Nr 17/2021
Dyrektora Zarządu Cmentarzy 
Komunalnych w Warszawie 
z dnia 09.07.2021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</si>
</sst>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dotted">
        <color indexed="64"/>
      </top>
      <bottom style="dotted">
        <color auto="1"/>
      </bottom>
      <diagonal/>
    </border>
    <border>
      <left/>
      <right/>
      <top style="dotted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27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/>
    <xf numFmtId="164" fontId="3" fillId="0" borderId="0" xfId="0" applyNumberFormat="1" applyFont="1" applyAlignment="1"/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vertical="center" wrapText="1"/>
    </xf>
    <xf numFmtId="0" fontId="6" fillId="0" borderId="22" xfId="0" applyFont="1" applyBorder="1" applyAlignment="1">
      <alignment horizontal="justify"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vertical="center" wrapText="1"/>
    </xf>
    <xf numFmtId="164" fontId="6" fillId="0" borderId="18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quotePrefix="1" applyNumberFormat="1"/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164" fontId="6" fillId="0" borderId="0" xfId="0" applyNumberFormat="1" applyFont="1"/>
    <xf numFmtId="0" fontId="6" fillId="0" borderId="0" xfId="0" applyFont="1" applyAlignment="1">
      <alignment horizontal="justify" vertical="center" wrapText="1"/>
    </xf>
    <xf numFmtId="0" fontId="0" fillId="0" borderId="0" xfId="0" applyFont="1"/>
    <xf numFmtId="0" fontId="0" fillId="0" borderId="0" xfId="0" applyBorder="1"/>
    <xf numFmtId="0" fontId="6" fillId="0" borderId="0" xfId="0" applyFont="1" applyBorder="1"/>
    <xf numFmtId="164" fontId="6" fillId="0" borderId="0" xfId="0" applyNumberFormat="1" applyFont="1" applyBorder="1"/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right" vertical="center" wrapText="1"/>
    </xf>
    <xf numFmtId="164" fontId="6" fillId="0" borderId="28" xfId="0" applyNumberFormat="1" applyFont="1" applyBorder="1" applyAlignment="1">
      <alignment vertical="center" wrapText="1"/>
    </xf>
    <xf numFmtId="164" fontId="6" fillId="0" borderId="29" xfId="0" applyNumberFormat="1" applyFont="1" applyBorder="1" applyAlignment="1">
      <alignment horizontal="right" vertical="center" wrapText="1"/>
    </xf>
    <xf numFmtId="164" fontId="6" fillId="0" borderId="29" xfId="0" applyNumberFormat="1" applyFont="1" applyBorder="1" applyAlignment="1">
      <alignment vertical="center" wrapText="1"/>
    </xf>
    <xf numFmtId="164" fontId="6" fillId="0" borderId="3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4" fontId="0" fillId="0" borderId="0" xfId="0" quotePrefix="1" applyNumberFormat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/>
    <xf numFmtId="49" fontId="6" fillId="0" borderId="22" xfId="0" applyNumberFormat="1" applyFont="1" applyBorder="1" applyAlignment="1">
      <alignment horizontal="justify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justify" vertical="center" wrapText="1"/>
    </xf>
    <xf numFmtId="0" fontId="2" fillId="0" borderId="0" xfId="0" applyFont="1"/>
    <xf numFmtId="0" fontId="6" fillId="0" borderId="2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49" fontId="6" fillId="0" borderId="31" xfId="0" applyNumberFormat="1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164" fontId="6" fillId="0" borderId="12" xfId="0" applyNumberFormat="1" applyFont="1" applyBorder="1" applyAlignment="1">
      <alignment horizontal="right" vertical="center" wrapText="1"/>
    </xf>
    <xf numFmtId="164" fontId="6" fillId="0" borderId="22" xfId="0" applyNumberFormat="1" applyFont="1" applyBorder="1" applyAlignment="1">
      <alignment horizontal="right" vertical="center" wrapText="1"/>
    </xf>
    <xf numFmtId="164" fontId="6" fillId="0" borderId="21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27" xfId="0" applyNumberFormat="1" applyFont="1" applyBorder="1" applyAlignment="1">
      <alignment horizontal="right" vertical="center" wrapText="1"/>
    </xf>
    <xf numFmtId="164" fontId="6" fillId="0" borderId="26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164" fontId="2" fillId="0" borderId="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0" xfId="0" applyNumberFormat="1" applyBorder="1"/>
    <xf numFmtId="9" fontId="0" fillId="0" borderId="0" xfId="1" applyFont="1" applyBorder="1"/>
    <xf numFmtId="9" fontId="0" fillId="0" borderId="0" xfId="1" quotePrefix="1" applyFont="1"/>
    <xf numFmtId="0" fontId="11" fillId="0" borderId="0" xfId="0" applyFont="1"/>
    <xf numFmtId="0" fontId="0" fillId="0" borderId="0" xfId="0" applyBorder="1" applyAlignment="1">
      <alignment horizontal="center"/>
    </xf>
    <xf numFmtId="9" fontId="0" fillId="0" borderId="0" xfId="0" applyNumberForma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164" fontId="6" fillId="0" borderId="32" xfId="0" applyNumberFormat="1" applyFont="1" applyBorder="1" applyAlignment="1">
      <alignment horizontal="right" vertical="center" wrapText="1"/>
    </xf>
    <xf numFmtId="164" fontId="6" fillId="0" borderId="34" xfId="0" applyNumberFormat="1" applyFont="1" applyBorder="1" applyAlignment="1">
      <alignment horizontal="right" vertical="center" wrapText="1"/>
    </xf>
    <xf numFmtId="164" fontId="6" fillId="0" borderId="34" xfId="0" applyNumberFormat="1" applyFont="1" applyBorder="1" applyAlignment="1">
      <alignment vertical="center" wrapText="1"/>
    </xf>
    <xf numFmtId="164" fontId="6" fillId="0" borderId="36" xfId="0" applyNumberFormat="1" applyFont="1" applyBorder="1" applyAlignment="1">
      <alignment horizontal="right"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6" xfId="0" quotePrefix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left" vertical="top" wrapText="1" indent="27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center"/>
    </xf>
    <xf numFmtId="0" fontId="11" fillId="0" borderId="0" xfId="0" applyFont="1" applyProtection="1"/>
    <xf numFmtId="0" fontId="6" fillId="0" borderId="0" xfId="0" applyFont="1" applyProtection="1"/>
    <xf numFmtId="164" fontId="6" fillId="0" borderId="0" xfId="0" applyNumberFormat="1" applyFont="1" applyProtection="1"/>
    <xf numFmtId="0" fontId="6" fillId="0" borderId="0" xfId="0" applyFont="1" applyBorder="1" applyProtection="1"/>
    <xf numFmtId="0" fontId="13" fillId="0" borderId="1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164" fontId="2" fillId="0" borderId="14" xfId="0" applyNumberFormat="1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64" fontId="2" fillId="0" borderId="15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justify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justify" vertical="center" wrapText="1"/>
    </xf>
    <xf numFmtId="0" fontId="6" fillId="0" borderId="0" xfId="0" applyFont="1" applyBorder="1" applyAlignment="1" applyProtection="1">
      <alignment horizontal="justify" vertical="center" wrapText="1"/>
    </xf>
    <xf numFmtId="0" fontId="6" fillId="0" borderId="22" xfId="0" applyFont="1" applyBorder="1" applyAlignment="1" applyProtection="1">
      <alignment horizontal="left" vertical="center" wrapText="1"/>
    </xf>
    <xf numFmtId="164" fontId="6" fillId="0" borderId="23" xfId="0" applyNumberFormat="1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horizontal="justify" vertical="center" wrapText="1"/>
    </xf>
    <xf numFmtId="164" fontId="6" fillId="0" borderId="13" xfId="0" applyNumberFormat="1" applyFont="1" applyBorder="1" applyAlignment="1" applyProtection="1">
      <alignment vertical="center" wrapText="1"/>
    </xf>
    <xf numFmtId="49" fontId="6" fillId="0" borderId="22" xfId="0" applyNumberFormat="1" applyFont="1" applyBorder="1" applyAlignment="1" applyProtection="1">
      <alignment horizontal="justify" vertical="center" wrapText="1"/>
    </xf>
    <xf numFmtId="0" fontId="6" fillId="0" borderId="15" xfId="0" applyFont="1" applyBorder="1" applyAlignment="1" applyProtection="1">
      <alignment horizontal="justify" vertical="center" wrapText="1"/>
    </xf>
    <xf numFmtId="0" fontId="6" fillId="0" borderId="6" xfId="0" applyFont="1" applyBorder="1" applyAlignment="1" applyProtection="1">
      <alignment horizontal="justify" vertical="center" wrapText="1"/>
    </xf>
    <xf numFmtId="0" fontId="6" fillId="0" borderId="24" xfId="0" applyFont="1" applyBorder="1" applyAlignment="1" applyProtection="1">
      <alignment horizontal="left" vertical="center" wrapText="1"/>
    </xf>
    <xf numFmtId="164" fontId="6" fillId="0" borderId="15" xfId="0" applyNumberFormat="1" applyFont="1" applyBorder="1" applyAlignment="1" applyProtection="1">
      <alignment vertical="center" wrapText="1"/>
    </xf>
    <xf numFmtId="164" fontId="6" fillId="0" borderId="25" xfId="0" applyNumberFormat="1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164" fontId="6" fillId="0" borderId="33" xfId="0" applyNumberFormat="1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horizontal="left" vertical="center" wrapText="1"/>
    </xf>
    <xf numFmtId="164" fontId="6" fillId="0" borderId="18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6" fillId="0" borderId="9" xfId="0" applyFont="1" applyBorder="1" applyAlignment="1" applyProtection="1">
      <alignment horizontal="justify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164" fontId="6" fillId="0" borderId="1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justify" vertical="center" wrapText="1"/>
    </xf>
    <xf numFmtId="0" fontId="6" fillId="0" borderId="14" xfId="0" applyFont="1" applyBorder="1" applyAlignment="1" applyProtection="1">
      <alignment horizontal="right" vertical="center" wrapText="1"/>
    </xf>
    <xf numFmtId="0" fontId="6" fillId="0" borderId="11" xfId="0" applyFont="1" applyBorder="1" applyAlignment="1" applyProtection="1">
      <alignment horizontal="justify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</xf>
    <xf numFmtId="0" fontId="6" fillId="0" borderId="0" xfId="0" quotePrefix="1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justify" vertical="center" wrapText="1"/>
    </xf>
    <xf numFmtId="0" fontId="6" fillId="0" borderId="6" xfId="0" quotePrefix="1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vertical="center" wrapText="1"/>
    </xf>
    <xf numFmtId="0" fontId="6" fillId="0" borderId="21" xfId="0" applyFont="1" applyBorder="1" applyAlignment="1" applyProtection="1">
      <alignment horizontal="justify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justify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justify" vertical="center" wrapText="1"/>
    </xf>
    <xf numFmtId="0" fontId="6" fillId="0" borderId="32" xfId="0" applyFont="1" applyBorder="1" applyAlignment="1" applyProtection="1">
      <alignment horizontal="justify" vertical="center" wrapText="1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left" vertical="center" wrapText="1"/>
    </xf>
    <xf numFmtId="164" fontId="6" fillId="0" borderId="28" xfId="0" applyNumberFormat="1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6" fillId="0" borderId="35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164" fontId="6" fillId="0" borderId="34" xfId="0" applyNumberFormat="1" applyFont="1" applyBorder="1" applyAlignment="1" applyProtection="1">
      <alignment vertical="center" wrapText="1"/>
    </xf>
    <xf numFmtId="0" fontId="6" fillId="0" borderId="26" xfId="0" applyFont="1" applyBorder="1" applyAlignment="1" applyProtection="1">
      <alignment horizontal="left" vertical="center" wrapText="1"/>
    </xf>
    <xf numFmtId="164" fontId="6" fillId="0" borderId="30" xfId="0" applyNumberFormat="1" applyFont="1" applyBorder="1" applyAlignment="1" applyProtection="1">
      <alignment vertical="center" wrapText="1"/>
    </xf>
    <xf numFmtId="0" fontId="5" fillId="0" borderId="35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justify" vertical="center" wrapText="1"/>
    </xf>
    <xf numFmtId="0" fontId="6" fillId="2" borderId="13" xfId="0" applyFont="1" applyFill="1" applyBorder="1" applyAlignment="1" applyProtection="1">
      <alignment horizontal="justify" vertical="center" wrapText="1"/>
    </xf>
    <xf numFmtId="0" fontId="2" fillId="2" borderId="13" xfId="0" applyFont="1" applyFill="1" applyBorder="1" applyAlignment="1" applyProtection="1">
      <alignment horizontal="justify" vertical="center" wrapText="1"/>
    </xf>
    <xf numFmtId="164" fontId="6" fillId="0" borderId="29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Protection="1"/>
    <xf numFmtId="164" fontId="3" fillId="0" borderId="0" xfId="0" applyNumberFormat="1" applyFont="1" applyAlignment="1" applyProtection="1"/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4" fillId="0" borderId="22" xfId="0" applyFont="1" applyBorder="1" applyAlignment="1" applyProtection="1">
      <alignment horizontal="justify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justify" vertical="center" wrapText="1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0"/>
  <sheetViews>
    <sheetView tabSelected="1" view="pageBreakPreview" zoomScaleNormal="100" zoomScaleSheetLayoutView="100" workbookViewId="0"/>
  </sheetViews>
  <sheetFormatPr defaultRowHeight="14.4" x14ac:dyDescent="0.3"/>
  <cols>
    <col min="1" max="1" width="7.44140625" style="212" customWidth="1"/>
    <col min="2" max="2" width="5.33203125" style="212" customWidth="1"/>
    <col min="3" max="3" width="4.44140625" style="212" customWidth="1"/>
    <col min="4" max="4" width="72.109375" style="212" customWidth="1"/>
    <col min="5" max="5" width="14.6640625" style="212" customWidth="1"/>
    <col min="6" max="21" width="9.109375" style="215"/>
    <col min="22" max="16384" width="8.88671875" style="212"/>
  </cols>
  <sheetData>
    <row r="1" spans="1:6" ht="66.75" customHeight="1" x14ac:dyDescent="0.3">
      <c r="D1" s="213" t="s">
        <v>229</v>
      </c>
      <c r="E1" s="213"/>
      <c r="F1" s="214"/>
    </row>
    <row r="2" spans="1:6" ht="33.75" customHeight="1" x14ac:dyDescent="0.3">
      <c r="A2" s="309" t="s">
        <v>212</v>
      </c>
      <c r="B2" s="309"/>
      <c r="C2" s="309"/>
      <c r="D2" s="309"/>
      <c r="E2" s="309"/>
    </row>
    <row r="3" spans="1:6" ht="15.6" x14ac:dyDescent="0.3">
      <c r="A3" s="217" t="s">
        <v>226</v>
      </c>
      <c r="B3" s="310"/>
      <c r="C3" s="310"/>
      <c r="D3" s="310"/>
      <c r="E3" s="311"/>
    </row>
    <row r="4" spans="1:6" ht="15.6" x14ac:dyDescent="0.3">
      <c r="A4" s="221" t="s">
        <v>210</v>
      </c>
      <c r="B4" s="222" t="s">
        <v>1</v>
      </c>
      <c r="C4" s="223"/>
      <c r="D4" s="224"/>
      <c r="E4" s="225" t="s">
        <v>156</v>
      </c>
    </row>
    <row r="5" spans="1:6" ht="15.6" x14ac:dyDescent="0.3">
      <c r="A5" s="226"/>
      <c r="B5" s="227"/>
      <c r="C5" s="228"/>
      <c r="D5" s="229"/>
      <c r="E5" s="230" t="s">
        <v>195</v>
      </c>
    </row>
    <row r="6" spans="1:6" ht="15.6" x14ac:dyDescent="0.3">
      <c r="A6" s="231">
        <v>1</v>
      </c>
      <c r="B6" s="312">
        <v>2</v>
      </c>
      <c r="C6" s="313"/>
      <c r="D6" s="314"/>
      <c r="E6" s="315">
        <v>3</v>
      </c>
    </row>
    <row r="7" spans="1:6" ht="15.6" x14ac:dyDescent="0.3">
      <c r="A7" s="234" t="s">
        <v>2</v>
      </c>
      <c r="B7" s="291" t="s">
        <v>3</v>
      </c>
      <c r="C7" s="292"/>
      <c r="D7" s="292"/>
      <c r="E7" s="293"/>
    </row>
    <row r="8" spans="1:6" ht="15.6" x14ac:dyDescent="0.3">
      <c r="A8" s="237"/>
      <c r="B8" s="238" t="s">
        <v>2</v>
      </c>
      <c r="C8" s="264" t="s">
        <v>4</v>
      </c>
      <c r="D8" s="316"/>
      <c r="E8" s="242"/>
    </row>
    <row r="9" spans="1:6" ht="15.6" x14ac:dyDescent="0.3">
      <c r="A9" s="237"/>
      <c r="B9" s="238"/>
      <c r="C9" s="317" t="s">
        <v>2</v>
      </c>
      <c r="D9" s="317" t="s">
        <v>5</v>
      </c>
      <c r="E9" s="242">
        <v>6110</v>
      </c>
    </row>
    <row r="10" spans="1:6" ht="15.6" x14ac:dyDescent="0.3">
      <c r="A10" s="237"/>
      <c r="B10" s="238"/>
      <c r="C10" s="241" t="s">
        <v>6</v>
      </c>
      <c r="D10" s="241" t="s">
        <v>7</v>
      </c>
      <c r="E10" s="240">
        <v>3650</v>
      </c>
    </row>
    <row r="11" spans="1:6" ht="23.25" customHeight="1" x14ac:dyDescent="0.3">
      <c r="A11" s="237"/>
      <c r="B11" s="238" t="s">
        <v>6</v>
      </c>
      <c r="C11" s="239" t="s">
        <v>215</v>
      </c>
      <c r="D11" s="271"/>
      <c r="E11" s="240">
        <v>6110</v>
      </c>
    </row>
    <row r="12" spans="1:6" ht="15.6" x14ac:dyDescent="0.3">
      <c r="A12" s="237"/>
      <c r="B12" s="238" t="s">
        <v>9</v>
      </c>
      <c r="C12" s="239" t="s">
        <v>10</v>
      </c>
      <c r="D12" s="271"/>
      <c r="E12" s="240"/>
    </row>
    <row r="13" spans="1:6" ht="15.6" x14ac:dyDescent="0.3">
      <c r="A13" s="237"/>
      <c r="B13" s="238"/>
      <c r="C13" s="241" t="s">
        <v>2</v>
      </c>
      <c r="D13" s="318" t="s">
        <v>211</v>
      </c>
      <c r="E13" s="240">
        <v>6110</v>
      </c>
    </row>
    <row r="14" spans="1:6" ht="15.6" x14ac:dyDescent="0.3">
      <c r="A14" s="237"/>
      <c r="B14" s="238" t="s">
        <v>13</v>
      </c>
      <c r="C14" s="246" t="s">
        <v>14</v>
      </c>
      <c r="D14" s="299"/>
      <c r="E14" s="242">
        <v>1830</v>
      </c>
    </row>
    <row r="15" spans="1:6" ht="15.6" x14ac:dyDescent="0.3">
      <c r="A15" s="234" t="s">
        <v>9</v>
      </c>
      <c r="B15" s="291" t="s">
        <v>24</v>
      </c>
      <c r="C15" s="292"/>
      <c r="D15" s="292"/>
      <c r="E15" s="293"/>
    </row>
    <row r="16" spans="1:6" ht="15.6" x14ac:dyDescent="0.3">
      <c r="A16" s="237"/>
      <c r="B16" s="238" t="s">
        <v>2</v>
      </c>
      <c r="C16" s="239" t="s">
        <v>25</v>
      </c>
      <c r="D16" s="271"/>
      <c r="E16" s="240">
        <v>1880</v>
      </c>
    </row>
    <row r="17" spans="1:5" ht="15.6" x14ac:dyDescent="0.3">
      <c r="A17" s="237"/>
      <c r="B17" s="238" t="s">
        <v>6</v>
      </c>
      <c r="C17" s="239" t="s">
        <v>26</v>
      </c>
      <c r="D17" s="271"/>
      <c r="E17" s="240">
        <v>2240</v>
      </c>
    </row>
    <row r="18" spans="1:5" ht="15.6" x14ac:dyDescent="0.3">
      <c r="A18" s="237"/>
      <c r="B18" s="238" t="s">
        <v>9</v>
      </c>
      <c r="C18" s="239" t="s">
        <v>27</v>
      </c>
      <c r="D18" s="271"/>
      <c r="E18" s="240">
        <v>2150</v>
      </c>
    </row>
    <row r="19" spans="1:5" ht="15.6" x14ac:dyDescent="0.3">
      <c r="A19" s="237"/>
      <c r="B19" s="238" t="s">
        <v>13</v>
      </c>
      <c r="C19" s="239" t="s">
        <v>28</v>
      </c>
      <c r="D19" s="271"/>
      <c r="E19" s="240">
        <v>815</v>
      </c>
    </row>
    <row r="20" spans="1:5" ht="15.6" x14ac:dyDescent="0.3">
      <c r="A20" s="237"/>
      <c r="B20" s="238" t="s">
        <v>15</v>
      </c>
      <c r="C20" s="239" t="s">
        <v>29</v>
      </c>
      <c r="D20" s="271"/>
      <c r="E20" s="240">
        <v>930</v>
      </c>
    </row>
    <row r="21" spans="1:5" ht="15.6" x14ac:dyDescent="0.3">
      <c r="A21" s="237"/>
      <c r="B21" s="238" t="s">
        <v>22</v>
      </c>
      <c r="C21" s="239" t="s">
        <v>30</v>
      </c>
      <c r="D21" s="271"/>
      <c r="E21" s="240">
        <v>930</v>
      </c>
    </row>
    <row r="22" spans="1:5" ht="15.6" x14ac:dyDescent="0.3">
      <c r="A22" s="237"/>
      <c r="B22" s="238" t="s">
        <v>31</v>
      </c>
      <c r="C22" s="239" t="s">
        <v>32</v>
      </c>
      <c r="D22" s="271"/>
      <c r="E22" s="240">
        <v>730</v>
      </c>
    </row>
    <row r="23" spans="1:5" ht="15.6" x14ac:dyDescent="0.3">
      <c r="A23" s="237"/>
      <c r="B23" s="238" t="s">
        <v>33</v>
      </c>
      <c r="C23" s="239" t="s">
        <v>34</v>
      </c>
      <c r="D23" s="271"/>
      <c r="E23" s="240">
        <v>3250</v>
      </c>
    </row>
    <row r="24" spans="1:5" ht="15.6" x14ac:dyDescent="0.3">
      <c r="A24" s="237"/>
      <c r="B24" s="238" t="s">
        <v>35</v>
      </c>
      <c r="C24" s="239" t="s">
        <v>36</v>
      </c>
      <c r="D24" s="271"/>
      <c r="E24" s="240">
        <v>3390</v>
      </c>
    </row>
    <row r="25" spans="1:5" ht="30" customHeight="1" x14ac:dyDescent="0.3">
      <c r="A25" s="237"/>
      <c r="B25" s="238" t="s">
        <v>37</v>
      </c>
      <c r="C25" s="239" t="s">
        <v>196</v>
      </c>
      <c r="D25" s="271"/>
      <c r="E25" s="240">
        <v>3680</v>
      </c>
    </row>
    <row r="26" spans="1:5" ht="32.25" customHeight="1" x14ac:dyDescent="0.3">
      <c r="A26" s="237"/>
      <c r="B26" s="238" t="s">
        <v>39</v>
      </c>
      <c r="C26" s="239" t="s">
        <v>40</v>
      </c>
      <c r="D26" s="271"/>
      <c r="E26" s="240">
        <v>5000</v>
      </c>
    </row>
    <row r="27" spans="1:5" ht="31.5" customHeight="1" x14ac:dyDescent="0.3">
      <c r="A27" s="244"/>
      <c r="B27" s="245" t="s">
        <v>41</v>
      </c>
      <c r="C27" s="246" t="s">
        <v>42</v>
      </c>
      <c r="D27" s="299"/>
      <c r="E27" s="258">
        <v>3500</v>
      </c>
    </row>
    <row r="28" spans="1:5" ht="15.6" x14ac:dyDescent="0.3">
      <c r="A28" s="234" t="s">
        <v>13</v>
      </c>
      <c r="B28" s="291" t="s">
        <v>51</v>
      </c>
      <c r="C28" s="292"/>
      <c r="D28" s="292"/>
      <c r="E28" s="293"/>
    </row>
    <row r="29" spans="1:5" ht="15.6" x14ac:dyDescent="0.3">
      <c r="A29" s="237"/>
      <c r="B29" s="238" t="s">
        <v>2</v>
      </c>
      <c r="C29" s="239" t="s">
        <v>52</v>
      </c>
      <c r="D29" s="271"/>
      <c r="E29" s="240">
        <v>1880</v>
      </c>
    </row>
    <row r="30" spans="1:5" ht="15.6" x14ac:dyDescent="0.3">
      <c r="A30" s="237"/>
      <c r="B30" s="238" t="s">
        <v>6</v>
      </c>
      <c r="C30" s="239" t="s">
        <v>53</v>
      </c>
      <c r="D30" s="271"/>
      <c r="E30" s="240">
        <v>2240</v>
      </c>
    </row>
    <row r="31" spans="1:5" ht="15.75" customHeight="1" x14ac:dyDescent="0.3">
      <c r="A31" s="237"/>
      <c r="B31" s="238" t="s">
        <v>9</v>
      </c>
      <c r="C31" s="239" t="s">
        <v>54</v>
      </c>
      <c r="D31" s="271"/>
      <c r="E31" s="240">
        <v>2150</v>
      </c>
    </row>
    <row r="32" spans="1:5" ht="15.75" customHeight="1" x14ac:dyDescent="0.3">
      <c r="A32" s="237"/>
      <c r="B32" s="238" t="s">
        <v>13</v>
      </c>
      <c r="C32" s="239" t="s">
        <v>55</v>
      </c>
      <c r="D32" s="271"/>
      <c r="E32" s="240">
        <v>815</v>
      </c>
    </row>
    <row r="33" spans="1:5" ht="15.6" x14ac:dyDescent="0.3">
      <c r="A33" s="237"/>
      <c r="B33" s="238" t="s">
        <v>15</v>
      </c>
      <c r="C33" s="239" t="s">
        <v>56</v>
      </c>
      <c r="D33" s="271"/>
      <c r="E33" s="240">
        <v>930</v>
      </c>
    </row>
    <row r="34" spans="1:5" ht="15.6" x14ac:dyDescent="0.3">
      <c r="A34" s="237"/>
      <c r="B34" s="238" t="s">
        <v>22</v>
      </c>
      <c r="C34" s="239" t="s">
        <v>57</v>
      </c>
      <c r="D34" s="271"/>
      <c r="E34" s="240">
        <v>930</v>
      </c>
    </row>
    <row r="35" spans="1:5" ht="15.6" x14ac:dyDescent="0.3">
      <c r="A35" s="237"/>
      <c r="B35" s="238" t="s">
        <v>31</v>
      </c>
      <c r="C35" s="239" t="s">
        <v>58</v>
      </c>
      <c r="D35" s="271"/>
      <c r="E35" s="240">
        <v>730</v>
      </c>
    </row>
    <row r="36" spans="1:5" ht="15.6" x14ac:dyDescent="0.3">
      <c r="A36" s="237"/>
      <c r="B36" s="238" t="s">
        <v>33</v>
      </c>
      <c r="C36" s="239" t="s">
        <v>34</v>
      </c>
      <c r="D36" s="271"/>
      <c r="E36" s="240">
        <v>3250</v>
      </c>
    </row>
    <row r="37" spans="1:5" ht="15.6" x14ac:dyDescent="0.3">
      <c r="A37" s="237"/>
      <c r="B37" s="238" t="s">
        <v>35</v>
      </c>
      <c r="C37" s="239" t="s">
        <v>36</v>
      </c>
      <c r="D37" s="271"/>
      <c r="E37" s="240">
        <v>3390</v>
      </c>
    </row>
    <row r="38" spans="1:5" ht="15.6" x14ac:dyDescent="0.3">
      <c r="A38" s="237"/>
      <c r="B38" s="238" t="s">
        <v>37</v>
      </c>
      <c r="C38" s="239" t="s">
        <v>196</v>
      </c>
      <c r="D38" s="271"/>
      <c r="E38" s="240">
        <v>3680</v>
      </c>
    </row>
    <row r="39" spans="1:5" ht="22.5" customHeight="1" x14ac:dyDescent="0.3">
      <c r="A39" s="237"/>
      <c r="B39" s="238" t="s">
        <v>39</v>
      </c>
      <c r="C39" s="239" t="s">
        <v>59</v>
      </c>
      <c r="D39" s="271"/>
      <c r="E39" s="240">
        <v>5000</v>
      </c>
    </row>
    <row r="40" spans="1:5" ht="22.5" customHeight="1" x14ac:dyDescent="0.3">
      <c r="A40" s="237"/>
      <c r="B40" s="245" t="s">
        <v>41</v>
      </c>
      <c r="C40" s="246" t="s">
        <v>60</v>
      </c>
      <c r="D40" s="299"/>
      <c r="E40" s="247">
        <v>3500</v>
      </c>
    </row>
    <row r="41" spans="1:5" ht="45.75" customHeight="1" x14ac:dyDescent="0.3">
      <c r="A41" s="244"/>
      <c r="B41" s="319" t="s">
        <v>160</v>
      </c>
      <c r="C41" s="249"/>
      <c r="D41" s="249"/>
      <c r="E41" s="250"/>
    </row>
    <row r="42" spans="1:5" ht="32.25" customHeight="1" x14ac:dyDescent="0.3">
      <c r="A42" s="234" t="s">
        <v>22</v>
      </c>
      <c r="B42" s="289" t="s">
        <v>66</v>
      </c>
      <c r="C42" s="235"/>
      <c r="D42" s="235"/>
      <c r="E42" s="236"/>
    </row>
    <row r="43" spans="1:5" ht="47.25" customHeight="1" x14ac:dyDescent="0.3">
      <c r="A43" s="237"/>
      <c r="B43" s="320" t="s">
        <v>67</v>
      </c>
      <c r="C43" s="251"/>
      <c r="D43" s="251"/>
      <c r="E43" s="252"/>
    </row>
    <row r="44" spans="1:5" ht="15.6" x14ac:dyDescent="0.3">
      <c r="A44" s="237"/>
      <c r="B44" s="321" t="s">
        <v>63</v>
      </c>
      <c r="C44" s="253"/>
      <c r="D44" s="253"/>
      <c r="E44" s="254"/>
    </row>
    <row r="45" spans="1:5" ht="15.6" x14ac:dyDescent="0.3">
      <c r="A45" s="237"/>
      <c r="B45" s="238" t="s">
        <v>2</v>
      </c>
      <c r="C45" s="295" t="s">
        <v>52</v>
      </c>
      <c r="D45" s="296"/>
      <c r="E45" s="242">
        <v>94</v>
      </c>
    </row>
    <row r="46" spans="1:5" ht="15.6" x14ac:dyDescent="0.3">
      <c r="A46" s="237"/>
      <c r="B46" s="238" t="s">
        <v>6</v>
      </c>
      <c r="C46" s="239" t="s">
        <v>53</v>
      </c>
      <c r="D46" s="271"/>
      <c r="E46" s="240">
        <v>112</v>
      </c>
    </row>
    <row r="47" spans="1:5" ht="15.6" x14ac:dyDescent="0.3">
      <c r="A47" s="237"/>
      <c r="B47" s="238" t="s">
        <v>9</v>
      </c>
      <c r="C47" s="239" t="s">
        <v>54</v>
      </c>
      <c r="D47" s="271"/>
      <c r="E47" s="240">
        <v>107.5</v>
      </c>
    </row>
    <row r="48" spans="1:5" ht="15.6" x14ac:dyDescent="0.3">
      <c r="A48" s="237"/>
      <c r="B48" s="238" t="s">
        <v>13</v>
      </c>
      <c r="C48" s="239" t="s">
        <v>55</v>
      </c>
      <c r="D48" s="271"/>
      <c r="E48" s="240">
        <v>40.75</v>
      </c>
    </row>
    <row r="49" spans="1:5" ht="15.6" x14ac:dyDescent="0.3">
      <c r="A49" s="237"/>
      <c r="B49" s="238" t="s">
        <v>15</v>
      </c>
      <c r="C49" s="239" t="s">
        <v>56</v>
      </c>
      <c r="D49" s="271"/>
      <c r="E49" s="240">
        <v>46.5</v>
      </c>
    </row>
    <row r="50" spans="1:5" ht="15.6" x14ac:dyDescent="0.3">
      <c r="A50" s="237"/>
      <c r="B50" s="238" t="s">
        <v>22</v>
      </c>
      <c r="C50" s="239" t="s">
        <v>57</v>
      </c>
      <c r="D50" s="271"/>
      <c r="E50" s="240">
        <v>46.5</v>
      </c>
    </row>
    <row r="51" spans="1:5" ht="15.6" x14ac:dyDescent="0.3">
      <c r="A51" s="237"/>
      <c r="B51" s="238" t="s">
        <v>31</v>
      </c>
      <c r="C51" s="239" t="s">
        <v>58</v>
      </c>
      <c r="D51" s="271"/>
      <c r="E51" s="240">
        <v>36.5</v>
      </c>
    </row>
    <row r="52" spans="1:5" ht="15.6" x14ac:dyDescent="0.3">
      <c r="A52" s="237"/>
      <c r="B52" s="238" t="s">
        <v>35</v>
      </c>
      <c r="C52" s="239" t="s">
        <v>36</v>
      </c>
      <c r="D52" s="271"/>
      <c r="E52" s="240">
        <v>169.5</v>
      </c>
    </row>
    <row r="53" spans="1:5" ht="31.5" customHeight="1" x14ac:dyDescent="0.3">
      <c r="A53" s="237"/>
      <c r="B53" s="238" t="s">
        <v>37</v>
      </c>
      <c r="C53" s="239" t="s">
        <v>196</v>
      </c>
      <c r="D53" s="271"/>
      <c r="E53" s="240">
        <v>184</v>
      </c>
    </row>
    <row r="54" spans="1:5" ht="32.25" customHeight="1" x14ac:dyDescent="0.3">
      <c r="A54" s="237"/>
      <c r="B54" s="238" t="s">
        <v>39</v>
      </c>
      <c r="C54" s="239" t="s">
        <v>197</v>
      </c>
      <c r="D54" s="271"/>
      <c r="E54" s="240">
        <v>250</v>
      </c>
    </row>
    <row r="55" spans="1:5" ht="35.25" customHeight="1" x14ac:dyDescent="0.3">
      <c r="A55" s="244"/>
      <c r="B55" s="245" t="s">
        <v>41</v>
      </c>
      <c r="C55" s="246" t="s">
        <v>198</v>
      </c>
      <c r="D55" s="299"/>
      <c r="E55" s="247">
        <v>175</v>
      </c>
    </row>
    <row r="56" spans="1:5" ht="15.6" x14ac:dyDescent="0.3">
      <c r="A56" s="234" t="s">
        <v>31</v>
      </c>
      <c r="B56" s="291" t="s">
        <v>68</v>
      </c>
      <c r="C56" s="292"/>
      <c r="D56" s="292"/>
      <c r="E56" s="293"/>
    </row>
    <row r="57" spans="1:5" ht="15.75" customHeight="1" x14ac:dyDescent="0.3">
      <c r="A57" s="237"/>
      <c r="B57" s="238" t="s">
        <v>2</v>
      </c>
      <c r="C57" s="257" t="s">
        <v>69</v>
      </c>
      <c r="D57" s="283"/>
      <c r="E57" s="242"/>
    </row>
    <row r="58" spans="1:5" ht="15.6" x14ac:dyDescent="0.3">
      <c r="A58" s="237"/>
      <c r="B58" s="270"/>
      <c r="C58" s="322" t="s">
        <v>6</v>
      </c>
      <c r="D58" s="322" t="s">
        <v>202</v>
      </c>
      <c r="E58" s="256">
        <v>8700</v>
      </c>
    </row>
    <row r="59" spans="1:5" ht="15.75" customHeight="1" x14ac:dyDescent="0.3">
      <c r="A59" s="237"/>
      <c r="B59" s="270" t="s">
        <v>6</v>
      </c>
      <c r="C59" s="239" t="s">
        <v>74</v>
      </c>
      <c r="D59" s="271"/>
      <c r="E59" s="240">
        <v>3600</v>
      </c>
    </row>
    <row r="60" spans="1:5" ht="33.75" customHeight="1" x14ac:dyDescent="0.3">
      <c r="A60" s="237"/>
      <c r="B60" s="270" t="s">
        <v>15</v>
      </c>
      <c r="C60" s="239" t="s">
        <v>76</v>
      </c>
      <c r="D60" s="271"/>
      <c r="E60" s="240">
        <v>6950</v>
      </c>
    </row>
    <row r="61" spans="1:5" ht="34.5" customHeight="1" x14ac:dyDescent="0.3">
      <c r="A61" s="244"/>
      <c r="B61" s="245" t="s">
        <v>22</v>
      </c>
      <c r="C61" s="253" t="s">
        <v>77</v>
      </c>
      <c r="D61" s="254"/>
      <c r="E61" s="247">
        <v>6450</v>
      </c>
    </row>
    <row r="62" spans="1:5" ht="15.6" x14ac:dyDescent="0.3">
      <c r="A62" s="234" t="s">
        <v>33</v>
      </c>
      <c r="B62" s="291" t="s">
        <v>161</v>
      </c>
      <c r="C62" s="292"/>
      <c r="D62" s="292"/>
      <c r="E62" s="293"/>
    </row>
    <row r="63" spans="1:5" ht="15.6" x14ac:dyDescent="0.3">
      <c r="A63" s="244"/>
      <c r="B63" s="245" t="s">
        <v>2</v>
      </c>
      <c r="C63" s="253" t="s">
        <v>86</v>
      </c>
      <c r="D63" s="254"/>
      <c r="E63" s="247">
        <v>1220</v>
      </c>
    </row>
    <row r="64" spans="1:5" ht="15.6" x14ac:dyDescent="0.3">
      <c r="A64" s="234" t="s">
        <v>35</v>
      </c>
      <c r="B64" s="291" t="s">
        <v>88</v>
      </c>
      <c r="C64" s="292"/>
      <c r="D64" s="292"/>
      <c r="E64" s="293"/>
    </row>
    <row r="65" spans="1:5" ht="15.6" x14ac:dyDescent="0.3">
      <c r="A65" s="237"/>
      <c r="B65" s="238" t="s">
        <v>2</v>
      </c>
      <c r="C65" s="239" t="s">
        <v>89</v>
      </c>
      <c r="D65" s="271"/>
      <c r="E65" s="240">
        <v>3960</v>
      </c>
    </row>
    <row r="66" spans="1:5" ht="15.6" x14ac:dyDescent="0.3">
      <c r="A66" s="244"/>
      <c r="B66" s="245" t="s">
        <v>6</v>
      </c>
      <c r="C66" s="246" t="s">
        <v>90</v>
      </c>
      <c r="D66" s="299"/>
      <c r="E66" s="248">
        <v>3870</v>
      </c>
    </row>
    <row r="67" spans="1:5" ht="39.75" customHeight="1" x14ac:dyDescent="0.3">
      <c r="A67" s="234" t="s">
        <v>37</v>
      </c>
      <c r="B67" s="260" t="s">
        <v>2</v>
      </c>
      <c r="C67" s="261" t="s">
        <v>162</v>
      </c>
      <c r="D67" s="262"/>
      <c r="E67" s="263">
        <v>425</v>
      </c>
    </row>
    <row r="68" spans="1:5" ht="17.399999999999999" x14ac:dyDescent="0.3">
      <c r="A68" s="323" t="s">
        <v>97</v>
      </c>
      <c r="B68" s="324"/>
      <c r="C68" s="324"/>
      <c r="D68" s="324"/>
      <c r="E68" s="325"/>
    </row>
    <row r="69" spans="1:5" ht="38.25" customHeight="1" x14ac:dyDescent="0.3">
      <c r="A69" s="234" t="s">
        <v>101</v>
      </c>
      <c r="B69" s="260" t="s">
        <v>2</v>
      </c>
      <c r="C69" s="261" t="s">
        <v>102</v>
      </c>
      <c r="D69" s="262"/>
      <c r="E69" s="263">
        <v>70</v>
      </c>
    </row>
    <row r="70" spans="1:5" ht="15.6" x14ac:dyDescent="0.3">
      <c r="A70" s="234" t="s">
        <v>103</v>
      </c>
      <c r="B70" s="235" t="s">
        <v>104</v>
      </c>
      <c r="C70" s="235"/>
      <c r="D70" s="235"/>
      <c r="E70" s="236"/>
    </row>
    <row r="71" spans="1:5" ht="15.6" x14ac:dyDescent="0.3">
      <c r="A71" s="276"/>
      <c r="B71" s="235" t="s">
        <v>105</v>
      </c>
      <c r="C71" s="235"/>
      <c r="D71" s="235"/>
      <c r="E71" s="236"/>
    </row>
    <row r="72" spans="1:5" ht="38.25" customHeight="1" x14ac:dyDescent="0.3">
      <c r="A72" s="237"/>
      <c r="B72" s="238" t="s">
        <v>2</v>
      </c>
      <c r="C72" s="239" t="s">
        <v>106</v>
      </c>
      <c r="D72" s="271"/>
      <c r="E72" s="240">
        <v>330</v>
      </c>
    </row>
    <row r="73" spans="1:5" ht="15.6" x14ac:dyDescent="0.3">
      <c r="A73" s="237"/>
      <c r="B73" s="238" t="s">
        <v>6</v>
      </c>
      <c r="C73" s="239" t="s">
        <v>107</v>
      </c>
      <c r="D73" s="271"/>
      <c r="E73" s="240">
        <v>200</v>
      </c>
    </row>
    <row r="74" spans="1:5" ht="52.5" customHeight="1" x14ac:dyDescent="0.3">
      <c r="A74" s="237"/>
      <c r="B74" s="238" t="s">
        <v>9</v>
      </c>
      <c r="C74" s="239" t="s">
        <v>108</v>
      </c>
      <c r="D74" s="271"/>
      <c r="E74" s="240">
        <v>280</v>
      </c>
    </row>
    <row r="75" spans="1:5" ht="15.6" x14ac:dyDescent="0.3">
      <c r="A75" s="237"/>
      <c r="B75" s="238" t="s">
        <v>13</v>
      </c>
      <c r="C75" s="239" t="s">
        <v>109</v>
      </c>
      <c r="D75" s="271"/>
      <c r="E75" s="240">
        <v>550</v>
      </c>
    </row>
    <row r="76" spans="1:5" ht="15.6" x14ac:dyDescent="0.3">
      <c r="A76" s="237"/>
      <c r="B76" s="238" t="s">
        <v>15</v>
      </c>
      <c r="C76" s="257" t="s">
        <v>110</v>
      </c>
      <c r="D76" s="283"/>
      <c r="E76" s="258">
        <v>590</v>
      </c>
    </row>
    <row r="77" spans="1:5" ht="15.6" x14ac:dyDescent="0.3">
      <c r="A77" s="237"/>
      <c r="B77" s="238" t="s">
        <v>22</v>
      </c>
      <c r="C77" s="239" t="s">
        <v>111</v>
      </c>
      <c r="D77" s="271"/>
      <c r="E77" s="240">
        <v>190</v>
      </c>
    </row>
    <row r="78" spans="1:5" ht="83.25" customHeight="1" x14ac:dyDescent="0.3">
      <c r="A78" s="237"/>
      <c r="B78" s="238" t="s">
        <v>31</v>
      </c>
      <c r="C78" s="239" t="s">
        <v>208</v>
      </c>
      <c r="D78" s="271"/>
      <c r="E78" s="240">
        <v>90</v>
      </c>
    </row>
    <row r="79" spans="1:5" ht="15.6" x14ac:dyDescent="0.3">
      <c r="A79" s="237"/>
      <c r="B79" s="238" t="s">
        <v>33</v>
      </c>
      <c r="C79" s="239" t="s">
        <v>113</v>
      </c>
      <c r="D79" s="271"/>
      <c r="E79" s="240">
        <v>190</v>
      </c>
    </row>
    <row r="80" spans="1:5" ht="24" customHeight="1" x14ac:dyDescent="0.3">
      <c r="A80" s="244"/>
      <c r="B80" s="245" t="s">
        <v>35</v>
      </c>
      <c r="C80" s="246" t="s">
        <v>114</v>
      </c>
      <c r="D80" s="299"/>
      <c r="E80" s="248">
        <v>580</v>
      </c>
    </row>
    <row r="81" spans="1:5" ht="15.6" x14ac:dyDescent="0.3">
      <c r="A81" s="234" t="s">
        <v>115</v>
      </c>
      <c r="B81" s="289" t="s">
        <v>116</v>
      </c>
      <c r="C81" s="235"/>
      <c r="D81" s="235"/>
      <c r="E81" s="236"/>
    </row>
    <row r="82" spans="1:5" ht="49.5" customHeight="1" x14ac:dyDescent="0.3">
      <c r="A82" s="237"/>
      <c r="B82" s="238" t="s">
        <v>2</v>
      </c>
      <c r="C82" s="257" t="s">
        <v>194</v>
      </c>
      <c r="D82" s="283"/>
      <c r="E82" s="242"/>
    </row>
    <row r="83" spans="1:5" ht="46.8" x14ac:dyDescent="0.3">
      <c r="A83" s="237"/>
      <c r="B83" s="238"/>
      <c r="C83" s="241" t="s">
        <v>2</v>
      </c>
      <c r="D83" s="241" t="s">
        <v>183</v>
      </c>
      <c r="E83" s="240">
        <v>60</v>
      </c>
    </row>
    <row r="84" spans="1:5" ht="31.2" x14ac:dyDescent="0.3">
      <c r="A84" s="237"/>
      <c r="B84" s="238"/>
      <c r="C84" s="241" t="s">
        <v>6</v>
      </c>
      <c r="D84" s="241" t="s">
        <v>199</v>
      </c>
      <c r="E84" s="240">
        <v>160</v>
      </c>
    </row>
    <row r="85" spans="1:5" ht="31.2" x14ac:dyDescent="0.3">
      <c r="A85" s="237"/>
      <c r="B85" s="238"/>
      <c r="C85" s="241" t="s">
        <v>9</v>
      </c>
      <c r="D85" s="241" t="s">
        <v>200</v>
      </c>
      <c r="E85" s="240">
        <v>250</v>
      </c>
    </row>
    <row r="86" spans="1:5" ht="15.6" x14ac:dyDescent="0.3">
      <c r="A86" s="237"/>
      <c r="B86" s="238"/>
      <c r="C86" s="241" t="s">
        <v>13</v>
      </c>
      <c r="D86" s="326" t="s">
        <v>120</v>
      </c>
      <c r="E86" s="240">
        <v>35</v>
      </c>
    </row>
    <row r="87" spans="1:5" ht="15.6" x14ac:dyDescent="0.3">
      <c r="A87" s="237"/>
      <c r="B87" s="238" t="s">
        <v>6</v>
      </c>
      <c r="C87" s="239" t="s">
        <v>121</v>
      </c>
      <c r="D87" s="271"/>
      <c r="E87" s="242"/>
    </row>
    <row r="88" spans="1:5" ht="15.6" x14ac:dyDescent="0.3">
      <c r="A88" s="237"/>
      <c r="B88" s="238"/>
      <c r="C88" s="241" t="s">
        <v>2</v>
      </c>
      <c r="D88" s="241" t="s">
        <v>122</v>
      </c>
      <c r="E88" s="240">
        <v>16</v>
      </c>
    </row>
    <row r="89" spans="1:5" ht="15.6" x14ac:dyDescent="0.3">
      <c r="A89" s="237"/>
      <c r="B89" s="238"/>
      <c r="C89" s="241" t="s">
        <v>6</v>
      </c>
      <c r="D89" s="241" t="s">
        <v>123</v>
      </c>
      <c r="E89" s="240">
        <v>5</v>
      </c>
    </row>
    <row r="90" spans="1:5" ht="22.5" customHeight="1" x14ac:dyDescent="0.3">
      <c r="A90" s="237"/>
      <c r="B90" s="238" t="s">
        <v>9</v>
      </c>
      <c r="C90" s="239" t="s">
        <v>124</v>
      </c>
      <c r="D90" s="271"/>
      <c r="E90" s="242"/>
    </row>
    <row r="91" spans="1:5" ht="15.6" x14ac:dyDescent="0.3">
      <c r="A91" s="237"/>
      <c r="B91" s="238"/>
      <c r="C91" s="241" t="s">
        <v>2</v>
      </c>
      <c r="D91" s="241" t="s">
        <v>125</v>
      </c>
      <c r="E91" s="240">
        <v>70</v>
      </c>
    </row>
    <row r="92" spans="1:5" ht="15.6" x14ac:dyDescent="0.3">
      <c r="A92" s="237"/>
      <c r="B92" s="238"/>
      <c r="C92" s="241" t="s">
        <v>6</v>
      </c>
      <c r="D92" s="241" t="s">
        <v>126</v>
      </c>
      <c r="E92" s="240">
        <v>6</v>
      </c>
    </row>
    <row r="93" spans="1:5" ht="33.75" customHeight="1" x14ac:dyDescent="0.3">
      <c r="A93" s="237"/>
      <c r="B93" s="238" t="s">
        <v>13</v>
      </c>
      <c r="C93" s="239" t="s">
        <v>127</v>
      </c>
      <c r="D93" s="271"/>
      <c r="E93" s="242"/>
    </row>
    <row r="94" spans="1:5" ht="31.2" x14ac:dyDescent="0.3">
      <c r="A94" s="237"/>
      <c r="B94" s="238"/>
      <c r="C94" s="241" t="s">
        <v>2</v>
      </c>
      <c r="D94" s="241" t="s">
        <v>128</v>
      </c>
      <c r="E94" s="240">
        <v>16</v>
      </c>
    </row>
    <row r="95" spans="1:5" ht="31.5" customHeight="1" x14ac:dyDescent="0.3">
      <c r="A95" s="237"/>
      <c r="B95" s="238" t="s">
        <v>15</v>
      </c>
      <c r="C95" s="239" t="s">
        <v>129</v>
      </c>
      <c r="D95" s="271"/>
      <c r="E95" s="240">
        <v>280</v>
      </c>
    </row>
    <row r="96" spans="1:5" s="215" customFormat="1" ht="32.25" customHeight="1" x14ac:dyDescent="0.3">
      <c r="A96" s="237"/>
      <c r="B96" s="245" t="s">
        <v>22</v>
      </c>
      <c r="C96" s="246" t="s">
        <v>130</v>
      </c>
      <c r="D96" s="299"/>
      <c r="E96" s="248">
        <v>380</v>
      </c>
    </row>
    <row r="97" spans="1:5" s="215" customFormat="1" ht="104.25" customHeight="1" x14ac:dyDescent="0.3">
      <c r="A97" s="244"/>
      <c r="B97" s="281" t="s">
        <v>216</v>
      </c>
      <c r="C97" s="261"/>
      <c r="D97" s="261"/>
      <c r="E97" s="262"/>
    </row>
    <row r="98" spans="1:5" s="215" customFormat="1" ht="26.25" customHeight="1" x14ac:dyDescent="0.3">
      <c r="A98" s="234" t="s">
        <v>131</v>
      </c>
      <c r="B98" s="260" t="s">
        <v>2</v>
      </c>
      <c r="C98" s="261" t="s">
        <v>132</v>
      </c>
      <c r="D98" s="262"/>
      <c r="E98" s="263">
        <v>60</v>
      </c>
    </row>
    <row r="99" spans="1:5" s="215" customFormat="1" ht="15.6" x14ac:dyDescent="0.3">
      <c r="A99" s="234" t="s">
        <v>133</v>
      </c>
      <c r="B99" s="289" t="s">
        <v>134</v>
      </c>
      <c r="C99" s="235"/>
      <c r="D99" s="235"/>
      <c r="E99" s="236"/>
    </row>
    <row r="100" spans="1:5" s="215" customFormat="1" ht="15.6" x14ac:dyDescent="0.3">
      <c r="A100" s="237"/>
      <c r="B100" s="238" t="s">
        <v>2</v>
      </c>
      <c r="C100" s="239" t="s">
        <v>135</v>
      </c>
      <c r="D100" s="271"/>
      <c r="E100" s="240">
        <v>300</v>
      </c>
    </row>
    <row r="101" spans="1:5" s="215" customFormat="1" ht="15.6" x14ac:dyDescent="0.3">
      <c r="A101" s="237"/>
      <c r="B101" s="238" t="s">
        <v>6</v>
      </c>
      <c r="C101" s="239" t="s">
        <v>136</v>
      </c>
      <c r="D101" s="271"/>
      <c r="E101" s="240">
        <v>150</v>
      </c>
    </row>
    <row r="102" spans="1:5" s="215" customFormat="1" ht="15.6" x14ac:dyDescent="0.3">
      <c r="A102" s="237"/>
      <c r="B102" s="238" t="s">
        <v>9</v>
      </c>
      <c r="C102" s="239" t="s">
        <v>137</v>
      </c>
      <c r="D102" s="271"/>
      <c r="E102" s="242"/>
    </row>
    <row r="103" spans="1:5" s="215" customFormat="1" ht="15.6" x14ac:dyDescent="0.3">
      <c r="A103" s="237"/>
      <c r="B103" s="238"/>
      <c r="C103" s="241" t="s">
        <v>2</v>
      </c>
      <c r="D103" s="241" t="s">
        <v>138</v>
      </c>
      <c r="E103" s="240">
        <v>75</v>
      </c>
    </row>
    <row r="104" spans="1:5" s="215" customFormat="1" ht="15.6" x14ac:dyDescent="0.3">
      <c r="A104" s="237"/>
      <c r="B104" s="238"/>
      <c r="C104" s="241" t="s">
        <v>6</v>
      </c>
      <c r="D104" s="241" t="s">
        <v>139</v>
      </c>
      <c r="E104" s="240">
        <v>45</v>
      </c>
    </row>
    <row r="105" spans="1:5" s="215" customFormat="1" ht="30" customHeight="1" x14ac:dyDescent="0.3">
      <c r="A105" s="237"/>
      <c r="B105" s="238" t="s">
        <v>13</v>
      </c>
      <c r="C105" s="239" t="s">
        <v>140</v>
      </c>
      <c r="D105" s="271"/>
      <c r="E105" s="240">
        <v>35</v>
      </c>
    </row>
    <row r="106" spans="1:5" s="215" customFormat="1" ht="32.25" customHeight="1" x14ac:dyDescent="0.3">
      <c r="A106" s="237"/>
      <c r="B106" s="270" t="s">
        <v>15</v>
      </c>
      <c r="C106" s="257" t="s">
        <v>141</v>
      </c>
      <c r="D106" s="283"/>
      <c r="E106" s="258">
        <v>65</v>
      </c>
    </row>
    <row r="107" spans="1:5" s="215" customFormat="1" ht="33.75" customHeight="1" x14ac:dyDescent="0.3">
      <c r="A107" s="237"/>
      <c r="B107" s="238" t="s">
        <v>22</v>
      </c>
      <c r="C107" s="257" t="s">
        <v>142</v>
      </c>
      <c r="D107" s="283"/>
      <c r="E107" s="258">
        <v>14</v>
      </c>
    </row>
    <row r="108" spans="1:5" s="215" customFormat="1" ht="51" customHeight="1" x14ac:dyDescent="0.3">
      <c r="A108" s="237"/>
      <c r="B108" s="238" t="s">
        <v>31</v>
      </c>
      <c r="C108" s="239" t="s">
        <v>143</v>
      </c>
      <c r="D108" s="271"/>
      <c r="E108" s="240">
        <v>12</v>
      </c>
    </row>
    <row r="109" spans="1:5" s="215" customFormat="1" ht="15.6" x14ac:dyDescent="0.3">
      <c r="A109" s="237"/>
      <c r="B109" s="238" t="s">
        <v>33</v>
      </c>
      <c r="C109" s="239" t="s">
        <v>144</v>
      </c>
      <c r="D109" s="271"/>
      <c r="E109" s="240">
        <v>16</v>
      </c>
    </row>
    <row r="110" spans="1:5" s="215" customFormat="1" ht="32.25" customHeight="1" x14ac:dyDescent="0.3">
      <c r="A110" s="244"/>
      <c r="B110" s="245" t="s">
        <v>37</v>
      </c>
      <c r="C110" s="246" t="s">
        <v>146</v>
      </c>
      <c r="D110" s="299"/>
      <c r="E110" s="247">
        <v>35</v>
      </c>
    </row>
    <row r="111" spans="1:5" s="215" customFormat="1" ht="36.75" customHeight="1" x14ac:dyDescent="0.3">
      <c r="A111" s="234" t="s">
        <v>147</v>
      </c>
      <c r="B111" s="260" t="s">
        <v>2</v>
      </c>
      <c r="C111" s="261" t="s">
        <v>164</v>
      </c>
      <c r="D111" s="262"/>
      <c r="E111" s="263">
        <v>115</v>
      </c>
    </row>
    <row r="112" spans="1:5" s="215" customFormat="1" ht="15.6" x14ac:dyDescent="0.3">
      <c r="A112" s="234" t="s">
        <v>148</v>
      </c>
      <c r="B112" s="289" t="s">
        <v>165</v>
      </c>
      <c r="C112" s="235"/>
      <c r="D112" s="235"/>
      <c r="E112" s="236"/>
    </row>
    <row r="113" spans="1:5" s="215" customFormat="1" ht="15.6" x14ac:dyDescent="0.3">
      <c r="A113" s="237"/>
      <c r="B113" s="238" t="s">
        <v>2</v>
      </c>
      <c r="C113" s="239" t="s">
        <v>149</v>
      </c>
      <c r="D113" s="271"/>
      <c r="E113" s="240">
        <v>550</v>
      </c>
    </row>
    <row r="114" spans="1:5" s="215" customFormat="1" ht="15.6" x14ac:dyDescent="0.3">
      <c r="A114" s="237"/>
      <c r="B114" s="238" t="s">
        <v>6</v>
      </c>
      <c r="C114" s="239" t="s">
        <v>150</v>
      </c>
      <c r="D114" s="271"/>
      <c r="E114" s="240">
        <v>310</v>
      </c>
    </row>
    <row r="115" spans="1:5" s="215" customFormat="1" ht="15.6" x14ac:dyDescent="0.3">
      <c r="A115" s="237"/>
      <c r="B115" s="238" t="s">
        <v>9</v>
      </c>
      <c r="C115" s="239" t="s">
        <v>151</v>
      </c>
      <c r="D115" s="271"/>
      <c r="E115" s="240">
        <v>800</v>
      </c>
    </row>
    <row r="116" spans="1:5" s="215" customFormat="1" ht="15.6" x14ac:dyDescent="0.3">
      <c r="A116" s="244"/>
      <c r="B116" s="245" t="s">
        <v>13</v>
      </c>
      <c r="C116" s="246" t="s">
        <v>152</v>
      </c>
      <c r="D116" s="299"/>
      <c r="E116" s="248">
        <v>155</v>
      </c>
    </row>
    <row r="117" spans="1:5" s="215" customFormat="1" ht="50.25" customHeight="1" x14ac:dyDescent="0.3">
      <c r="A117" s="234" t="s">
        <v>153</v>
      </c>
      <c r="B117" s="289" t="s">
        <v>166</v>
      </c>
      <c r="C117" s="235"/>
      <c r="D117" s="235"/>
      <c r="E117" s="236"/>
    </row>
    <row r="118" spans="1:5" s="215" customFormat="1" ht="15.6" x14ac:dyDescent="0.3">
      <c r="A118" s="237"/>
      <c r="B118" s="238" t="s">
        <v>2</v>
      </c>
      <c r="C118" s="239" t="s">
        <v>154</v>
      </c>
      <c r="D118" s="271"/>
      <c r="E118" s="240">
        <v>730</v>
      </c>
    </row>
    <row r="119" spans="1:5" s="215" customFormat="1" ht="15.6" x14ac:dyDescent="0.3">
      <c r="A119" s="244"/>
      <c r="B119" s="245" t="s">
        <v>6</v>
      </c>
      <c r="C119" s="246" t="s">
        <v>155</v>
      </c>
      <c r="D119" s="299"/>
      <c r="E119" s="247">
        <v>900</v>
      </c>
    </row>
    <row r="120" spans="1:5" s="215" customFormat="1" ht="41.25" hidden="1" customHeight="1" x14ac:dyDescent="0.3">
      <c r="A120" s="234" t="s">
        <v>192</v>
      </c>
      <c r="B120" s="260" t="s">
        <v>2</v>
      </c>
      <c r="C120" s="261" t="s">
        <v>193</v>
      </c>
      <c r="D120" s="262"/>
      <c r="E120" s="263">
        <v>2</v>
      </c>
    </row>
  </sheetData>
  <sheetProtection algorithmName="SHA-512" hashValue="T7lntxNtfi7bfrDZRNtEDT17O/HhgFmnGovH4Ay/+pzkej8gIQldJx/weKck2h/4JAL2mMk/5KWzeo1YStkC9A==" saltValue="jZ3Gjlz2w5sdOiD7BW+2yw==" spinCount="100000" sheet="1" selectLockedCells="1" selectUnlockedCells="1"/>
  <mergeCells count="104">
    <mergeCell ref="A2:E2"/>
    <mergeCell ref="A4:A5"/>
    <mergeCell ref="B4:D5"/>
    <mergeCell ref="B6:D6"/>
    <mergeCell ref="B7:E7"/>
    <mergeCell ref="C17:D17"/>
    <mergeCell ref="C18:D18"/>
    <mergeCell ref="C19:D19"/>
    <mergeCell ref="C20:D20"/>
    <mergeCell ref="C21:D21"/>
    <mergeCell ref="C22:D22"/>
    <mergeCell ref="C8:D8"/>
    <mergeCell ref="C11:D11"/>
    <mergeCell ref="C12:D12"/>
    <mergeCell ref="C14:D14"/>
    <mergeCell ref="B15:E15"/>
    <mergeCell ref="C16:D16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B28:E28"/>
    <mergeCell ref="B44:E44"/>
    <mergeCell ref="C45:D45"/>
    <mergeCell ref="C46:D46"/>
    <mergeCell ref="C47:D47"/>
    <mergeCell ref="C48:D48"/>
    <mergeCell ref="C49:D49"/>
    <mergeCell ref="C35:D35"/>
    <mergeCell ref="C39:D39"/>
    <mergeCell ref="C40:D40"/>
    <mergeCell ref="B41:E41"/>
    <mergeCell ref="B42:E42"/>
    <mergeCell ref="B43:E43"/>
    <mergeCell ref="C36:D36"/>
    <mergeCell ref="C37:D37"/>
    <mergeCell ref="C38:D38"/>
    <mergeCell ref="B56:E56"/>
    <mergeCell ref="C57:D57"/>
    <mergeCell ref="C59:D59"/>
    <mergeCell ref="C60:D60"/>
    <mergeCell ref="C61:D61"/>
    <mergeCell ref="B62:E62"/>
    <mergeCell ref="C50:D50"/>
    <mergeCell ref="C51:D51"/>
    <mergeCell ref="C52:D52"/>
    <mergeCell ref="C53:D53"/>
    <mergeCell ref="C54:D54"/>
    <mergeCell ref="C55:D55"/>
    <mergeCell ref="C69:D69"/>
    <mergeCell ref="B70:E70"/>
    <mergeCell ref="B71:E71"/>
    <mergeCell ref="C72:D72"/>
    <mergeCell ref="C73:D73"/>
    <mergeCell ref="C74:D74"/>
    <mergeCell ref="C63:D63"/>
    <mergeCell ref="B64:E64"/>
    <mergeCell ref="C65:D65"/>
    <mergeCell ref="C66:D66"/>
    <mergeCell ref="C67:D67"/>
    <mergeCell ref="A68:E68"/>
    <mergeCell ref="B81:E81"/>
    <mergeCell ref="C82:D82"/>
    <mergeCell ref="C87:D87"/>
    <mergeCell ref="C90:D90"/>
    <mergeCell ref="C93:D93"/>
    <mergeCell ref="C95:D95"/>
    <mergeCell ref="C75:D75"/>
    <mergeCell ref="C76:D76"/>
    <mergeCell ref="C77:D77"/>
    <mergeCell ref="C78:D78"/>
    <mergeCell ref="C79:D79"/>
    <mergeCell ref="C80:D80"/>
    <mergeCell ref="B117:E117"/>
    <mergeCell ref="C118:D118"/>
    <mergeCell ref="C119:D119"/>
    <mergeCell ref="C120:D120"/>
    <mergeCell ref="B97:E97"/>
    <mergeCell ref="D1:E1"/>
    <mergeCell ref="C111:D111"/>
    <mergeCell ref="B112:E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6:D96"/>
    <mergeCell ref="C98:D98"/>
    <mergeCell ref="B99:E99"/>
    <mergeCell ref="C100:D100"/>
    <mergeCell ref="C101:D101"/>
    <mergeCell ref="C102:D102"/>
  </mergeCells>
  <printOptions horizontalCentered="1"/>
  <pageMargins left="0.31496062992125984" right="0.11811023622047245" top="0.35433070866141736" bottom="0.35433070866141736" header="0.31496062992125984" footer="0"/>
  <pageSetup paperSize="9" scale="95" orientation="portrait" r:id="rId1"/>
  <headerFoot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5"/>
  <sheetViews>
    <sheetView view="pageBreakPreview" zoomScale="85" zoomScaleNormal="85" zoomScaleSheetLayoutView="85" workbookViewId="0">
      <selection activeCell="C18" sqref="C18:D18"/>
    </sheetView>
  </sheetViews>
  <sheetFormatPr defaultRowHeight="14.4" x14ac:dyDescent="0.3"/>
  <cols>
    <col min="1" max="1" width="7.33203125" style="215" customWidth="1"/>
    <col min="2" max="2" width="4.44140625" style="212" customWidth="1"/>
    <col min="3" max="3" width="4.5546875" style="212" customWidth="1"/>
    <col min="4" max="4" width="70" style="212" customWidth="1"/>
    <col min="5" max="5" width="15.33203125" style="215" customWidth="1"/>
    <col min="6" max="16384" width="8.88671875" style="212"/>
  </cols>
  <sheetData>
    <row r="1" spans="1:21" ht="77.25" customHeight="1" x14ac:dyDescent="0.3">
      <c r="A1" s="212"/>
      <c r="D1" s="213" t="s">
        <v>228</v>
      </c>
      <c r="E1" s="213"/>
      <c r="F1" s="214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</row>
    <row r="2" spans="1:21" ht="15.6" x14ac:dyDescent="0.3">
      <c r="A2" s="216" t="s">
        <v>213</v>
      </c>
      <c r="B2" s="216"/>
      <c r="C2" s="216"/>
      <c r="D2" s="216"/>
      <c r="E2" s="216"/>
    </row>
    <row r="3" spans="1:21" ht="15.6" x14ac:dyDescent="0.3">
      <c r="A3" s="217" t="s">
        <v>226</v>
      </c>
      <c r="B3" s="218"/>
      <c r="C3" s="218"/>
      <c r="D3" s="219"/>
      <c r="E3" s="220"/>
    </row>
    <row r="4" spans="1:21" ht="15.75" customHeight="1" x14ac:dyDescent="0.3">
      <c r="A4" s="221" t="s">
        <v>210</v>
      </c>
      <c r="B4" s="232" t="s">
        <v>1</v>
      </c>
      <c r="C4" s="232"/>
      <c r="D4" s="232"/>
      <c r="E4" s="225" t="s">
        <v>156</v>
      </c>
    </row>
    <row r="5" spans="1:21" ht="15.6" x14ac:dyDescent="0.3">
      <c r="A5" s="226"/>
      <c r="B5" s="232"/>
      <c r="C5" s="232"/>
      <c r="D5" s="232"/>
      <c r="E5" s="230" t="s">
        <v>195</v>
      </c>
    </row>
    <row r="6" spans="1:21" ht="15.6" x14ac:dyDescent="0.3">
      <c r="A6" s="231">
        <v>1</v>
      </c>
      <c r="B6" s="232">
        <v>2</v>
      </c>
      <c r="C6" s="232"/>
      <c r="D6" s="232"/>
      <c r="E6" s="233">
        <v>3</v>
      </c>
    </row>
    <row r="7" spans="1:21" ht="15.6" x14ac:dyDescent="0.3">
      <c r="A7" s="234" t="s">
        <v>2</v>
      </c>
      <c r="B7" s="289" t="s">
        <v>3</v>
      </c>
      <c r="C7" s="235"/>
      <c r="D7" s="235"/>
      <c r="E7" s="236"/>
    </row>
    <row r="8" spans="1:21" ht="15.6" x14ac:dyDescent="0.3">
      <c r="A8" s="237"/>
      <c r="B8" s="238" t="s">
        <v>2</v>
      </c>
      <c r="C8" s="239" t="s">
        <v>4</v>
      </c>
      <c r="D8" s="239"/>
      <c r="E8" s="242"/>
    </row>
    <row r="9" spans="1:21" ht="15.6" x14ac:dyDescent="0.3">
      <c r="A9" s="237"/>
      <c r="B9" s="238"/>
      <c r="C9" s="241" t="s">
        <v>2</v>
      </c>
      <c r="D9" s="241" t="s">
        <v>5</v>
      </c>
      <c r="E9" s="290">
        <v>8400</v>
      </c>
    </row>
    <row r="10" spans="1:21" ht="15.6" x14ac:dyDescent="0.3">
      <c r="A10" s="237"/>
      <c r="B10" s="238"/>
      <c r="C10" s="241" t="s">
        <v>6</v>
      </c>
      <c r="D10" s="241" t="s">
        <v>7</v>
      </c>
      <c r="E10" s="290">
        <v>5650</v>
      </c>
    </row>
    <row r="11" spans="1:21" ht="15.6" x14ac:dyDescent="0.3">
      <c r="A11" s="237"/>
      <c r="B11" s="238" t="s">
        <v>9</v>
      </c>
      <c r="C11" s="239" t="s">
        <v>10</v>
      </c>
      <c r="D11" s="239"/>
      <c r="E11" s="242"/>
    </row>
    <row r="12" spans="1:21" ht="15.6" x14ac:dyDescent="0.3">
      <c r="A12" s="237"/>
      <c r="B12" s="238"/>
      <c r="C12" s="241" t="s">
        <v>6</v>
      </c>
      <c r="D12" s="241" t="s">
        <v>11</v>
      </c>
      <c r="E12" s="290">
        <v>6250</v>
      </c>
    </row>
    <row r="13" spans="1:21" ht="15.6" x14ac:dyDescent="0.3">
      <c r="A13" s="237"/>
      <c r="B13" s="238" t="s">
        <v>13</v>
      </c>
      <c r="C13" s="239" t="s">
        <v>14</v>
      </c>
      <c r="D13" s="239"/>
      <c r="E13" s="290">
        <v>3600</v>
      </c>
    </row>
    <row r="14" spans="1:21" ht="15.6" x14ac:dyDescent="0.3">
      <c r="A14" s="237"/>
      <c r="B14" s="238" t="s">
        <v>15</v>
      </c>
      <c r="C14" s="239" t="s">
        <v>172</v>
      </c>
      <c r="D14" s="239"/>
      <c r="E14" s="242">
        <v>900</v>
      </c>
    </row>
    <row r="15" spans="1:21" ht="15.6" x14ac:dyDescent="0.3">
      <c r="A15" s="234" t="s">
        <v>6</v>
      </c>
      <c r="B15" s="291" t="s">
        <v>16</v>
      </c>
      <c r="C15" s="292"/>
      <c r="D15" s="292"/>
      <c r="E15" s="293"/>
    </row>
    <row r="16" spans="1:21" ht="15.6" x14ac:dyDescent="0.3">
      <c r="A16" s="237"/>
      <c r="B16" s="238" t="s">
        <v>2</v>
      </c>
      <c r="C16" s="239" t="s">
        <v>17</v>
      </c>
      <c r="D16" s="239"/>
      <c r="E16" s="290">
        <v>4890</v>
      </c>
    </row>
    <row r="17" spans="1:5" ht="15.6" x14ac:dyDescent="0.3">
      <c r="A17" s="237"/>
      <c r="B17" s="238" t="s">
        <v>6</v>
      </c>
      <c r="C17" s="239" t="s">
        <v>18</v>
      </c>
      <c r="D17" s="239"/>
      <c r="E17" s="290">
        <v>8350</v>
      </c>
    </row>
    <row r="18" spans="1:5" ht="15.6" x14ac:dyDescent="0.3">
      <c r="A18" s="237"/>
      <c r="B18" s="238" t="s">
        <v>15</v>
      </c>
      <c r="C18" s="239" t="s">
        <v>21</v>
      </c>
      <c r="D18" s="239"/>
      <c r="E18" s="290">
        <v>4990</v>
      </c>
    </row>
    <row r="19" spans="1:5" ht="15.6" x14ac:dyDescent="0.3">
      <c r="A19" s="237"/>
      <c r="B19" s="238" t="s">
        <v>22</v>
      </c>
      <c r="C19" s="239" t="s">
        <v>23</v>
      </c>
      <c r="D19" s="239"/>
      <c r="E19" s="242">
        <v>8450</v>
      </c>
    </row>
    <row r="20" spans="1:5" ht="15.6" x14ac:dyDescent="0.3">
      <c r="A20" s="234" t="s">
        <v>9</v>
      </c>
      <c r="B20" s="291" t="s">
        <v>24</v>
      </c>
      <c r="C20" s="292"/>
      <c r="D20" s="292"/>
      <c r="E20" s="293"/>
    </row>
    <row r="21" spans="1:5" ht="15.6" x14ac:dyDescent="0.3">
      <c r="A21" s="237"/>
      <c r="B21" s="238" t="s">
        <v>2</v>
      </c>
      <c r="C21" s="239" t="s">
        <v>25</v>
      </c>
      <c r="D21" s="239"/>
      <c r="E21" s="290">
        <v>2900</v>
      </c>
    </row>
    <row r="22" spans="1:5" ht="15.6" x14ac:dyDescent="0.3">
      <c r="A22" s="237"/>
      <c r="B22" s="238" t="s">
        <v>6</v>
      </c>
      <c r="C22" s="239" t="s">
        <v>26</v>
      </c>
      <c r="D22" s="239"/>
      <c r="E22" s="290">
        <v>3500</v>
      </c>
    </row>
    <row r="23" spans="1:5" ht="15.6" x14ac:dyDescent="0.3">
      <c r="A23" s="244"/>
      <c r="B23" s="245" t="s">
        <v>9</v>
      </c>
      <c r="C23" s="246" t="s">
        <v>27</v>
      </c>
      <c r="D23" s="246"/>
      <c r="E23" s="247">
        <v>3500</v>
      </c>
    </row>
    <row r="24" spans="1:5" ht="15.6" x14ac:dyDescent="0.3">
      <c r="A24" s="234" t="s">
        <v>13</v>
      </c>
      <c r="B24" s="291" t="s">
        <v>51</v>
      </c>
      <c r="C24" s="292"/>
      <c r="D24" s="292"/>
      <c r="E24" s="293"/>
    </row>
    <row r="25" spans="1:5" ht="15.6" x14ac:dyDescent="0.3">
      <c r="A25" s="237"/>
      <c r="B25" s="238" t="s">
        <v>2</v>
      </c>
      <c r="C25" s="239" t="s">
        <v>52</v>
      </c>
      <c r="D25" s="239"/>
      <c r="E25" s="290">
        <v>2900</v>
      </c>
    </row>
    <row r="26" spans="1:5" ht="15.6" x14ac:dyDescent="0.3">
      <c r="A26" s="237"/>
      <c r="B26" s="238" t="s">
        <v>6</v>
      </c>
      <c r="C26" s="239" t="s">
        <v>53</v>
      </c>
      <c r="D26" s="239"/>
      <c r="E26" s="290">
        <v>3500</v>
      </c>
    </row>
    <row r="27" spans="1:5" ht="15.6" x14ac:dyDescent="0.3">
      <c r="A27" s="237"/>
      <c r="B27" s="238" t="s">
        <v>9</v>
      </c>
      <c r="C27" s="239" t="s">
        <v>54</v>
      </c>
      <c r="D27" s="239"/>
      <c r="E27" s="290">
        <v>3500</v>
      </c>
    </row>
    <row r="28" spans="1:5" ht="15.6" x14ac:dyDescent="0.3">
      <c r="A28" s="237"/>
      <c r="B28" s="238" t="s">
        <v>31</v>
      </c>
      <c r="C28" s="239" t="s">
        <v>58</v>
      </c>
      <c r="D28" s="239"/>
      <c r="E28" s="247">
        <v>1500</v>
      </c>
    </row>
    <row r="29" spans="1:5" ht="41.25" customHeight="1" x14ac:dyDescent="0.3">
      <c r="A29" s="244"/>
      <c r="B29" s="249" t="s">
        <v>160</v>
      </c>
      <c r="C29" s="249"/>
      <c r="D29" s="249"/>
      <c r="E29" s="250"/>
    </row>
    <row r="30" spans="1:5" ht="30.75" customHeight="1" x14ac:dyDescent="0.3">
      <c r="A30" s="234" t="s">
        <v>15</v>
      </c>
      <c r="B30" s="289" t="s">
        <v>61</v>
      </c>
      <c r="C30" s="235"/>
      <c r="D30" s="235"/>
      <c r="E30" s="236"/>
    </row>
    <row r="31" spans="1:5" ht="40.5" customHeight="1" x14ac:dyDescent="0.3">
      <c r="A31" s="237"/>
      <c r="B31" s="294" t="s">
        <v>62</v>
      </c>
      <c r="C31" s="295"/>
      <c r="D31" s="295"/>
      <c r="E31" s="296"/>
    </row>
    <row r="32" spans="1:5" ht="15.6" x14ac:dyDescent="0.3">
      <c r="A32" s="237"/>
      <c r="B32" s="297" t="s">
        <v>63</v>
      </c>
      <c r="C32" s="239"/>
      <c r="D32" s="239"/>
      <c r="E32" s="271"/>
    </row>
    <row r="33" spans="1:5" ht="15.6" x14ac:dyDescent="0.3">
      <c r="A33" s="237"/>
      <c r="B33" s="238" t="s">
        <v>2</v>
      </c>
      <c r="C33" s="257" t="s">
        <v>64</v>
      </c>
      <c r="D33" s="283"/>
      <c r="E33" s="298">
        <v>97.8</v>
      </c>
    </row>
    <row r="34" spans="1:5" ht="15.6" x14ac:dyDescent="0.3">
      <c r="A34" s="237"/>
      <c r="B34" s="238" t="s">
        <v>6</v>
      </c>
      <c r="C34" s="239" t="s">
        <v>65</v>
      </c>
      <c r="D34" s="271"/>
      <c r="E34" s="290">
        <v>167</v>
      </c>
    </row>
    <row r="35" spans="1:5" ht="15.6" x14ac:dyDescent="0.3">
      <c r="A35" s="237"/>
      <c r="B35" s="238" t="s">
        <v>15</v>
      </c>
      <c r="C35" s="239" t="s">
        <v>21</v>
      </c>
      <c r="D35" s="271"/>
      <c r="E35" s="290">
        <v>99.8</v>
      </c>
    </row>
    <row r="36" spans="1:5" ht="15.6" x14ac:dyDescent="0.3">
      <c r="A36" s="244"/>
      <c r="B36" s="245" t="s">
        <v>22</v>
      </c>
      <c r="C36" s="246" t="s">
        <v>23</v>
      </c>
      <c r="D36" s="299"/>
      <c r="E36" s="247">
        <v>169</v>
      </c>
    </row>
    <row r="37" spans="1:5" ht="31.5" customHeight="1" x14ac:dyDescent="0.3">
      <c r="A37" s="234" t="s">
        <v>22</v>
      </c>
      <c r="B37" s="289" t="s">
        <v>66</v>
      </c>
      <c r="C37" s="235"/>
      <c r="D37" s="235"/>
      <c r="E37" s="236"/>
    </row>
    <row r="38" spans="1:5" ht="39" customHeight="1" x14ac:dyDescent="0.3">
      <c r="A38" s="237"/>
      <c r="B38" s="294" t="s">
        <v>67</v>
      </c>
      <c r="C38" s="295"/>
      <c r="D38" s="295"/>
      <c r="E38" s="296"/>
    </row>
    <row r="39" spans="1:5" ht="15.6" x14ac:dyDescent="0.3">
      <c r="A39" s="237"/>
      <c r="B39" s="297" t="s">
        <v>63</v>
      </c>
      <c r="C39" s="239"/>
      <c r="D39" s="239"/>
      <c r="E39" s="271"/>
    </row>
    <row r="40" spans="1:5" ht="15.6" x14ac:dyDescent="0.3">
      <c r="A40" s="237"/>
      <c r="B40" s="238" t="s">
        <v>2</v>
      </c>
      <c r="C40" s="257" t="s">
        <v>52</v>
      </c>
      <c r="D40" s="283"/>
      <c r="E40" s="242">
        <v>145</v>
      </c>
    </row>
    <row r="41" spans="1:5" ht="15.6" x14ac:dyDescent="0.3">
      <c r="A41" s="237"/>
      <c r="B41" s="238" t="s">
        <v>6</v>
      </c>
      <c r="C41" s="239" t="s">
        <v>53</v>
      </c>
      <c r="D41" s="271"/>
      <c r="E41" s="290">
        <v>175</v>
      </c>
    </row>
    <row r="42" spans="1:5" ht="15.6" x14ac:dyDescent="0.3">
      <c r="A42" s="237"/>
      <c r="B42" s="238" t="s">
        <v>9</v>
      </c>
      <c r="C42" s="239" t="s">
        <v>54</v>
      </c>
      <c r="D42" s="271"/>
      <c r="E42" s="290">
        <v>175</v>
      </c>
    </row>
    <row r="43" spans="1:5" ht="15.6" x14ac:dyDescent="0.3">
      <c r="A43" s="244"/>
      <c r="B43" s="245" t="s">
        <v>31</v>
      </c>
      <c r="C43" s="246" t="s">
        <v>58</v>
      </c>
      <c r="D43" s="299"/>
      <c r="E43" s="247">
        <v>75</v>
      </c>
    </row>
    <row r="44" spans="1:5" ht="15.6" x14ac:dyDescent="0.3">
      <c r="A44" s="234" t="s">
        <v>31</v>
      </c>
      <c r="B44" s="291" t="s">
        <v>68</v>
      </c>
      <c r="C44" s="292"/>
      <c r="D44" s="292"/>
      <c r="E44" s="293"/>
    </row>
    <row r="45" spans="1:5" ht="15.6" x14ac:dyDescent="0.3">
      <c r="A45" s="237"/>
      <c r="B45" s="238" t="s">
        <v>6</v>
      </c>
      <c r="C45" s="239" t="s">
        <v>74</v>
      </c>
      <c r="D45" s="239"/>
      <c r="E45" s="290">
        <v>6450</v>
      </c>
    </row>
    <row r="46" spans="1:5" ht="35.25" customHeight="1" x14ac:dyDescent="0.3">
      <c r="A46" s="237"/>
      <c r="B46" s="238" t="s">
        <v>31</v>
      </c>
      <c r="C46" s="239" t="s">
        <v>78</v>
      </c>
      <c r="D46" s="239"/>
      <c r="E46" s="290">
        <v>6450</v>
      </c>
    </row>
    <row r="47" spans="1:5" ht="28.5" customHeight="1" x14ac:dyDescent="0.3">
      <c r="A47" s="237"/>
      <c r="B47" s="238" t="s">
        <v>33</v>
      </c>
      <c r="C47" s="239" t="s">
        <v>79</v>
      </c>
      <c r="D47" s="239"/>
      <c r="E47" s="290">
        <v>9900</v>
      </c>
    </row>
    <row r="48" spans="1:5" ht="28.5" customHeight="1" x14ac:dyDescent="0.3">
      <c r="A48" s="237"/>
      <c r="B48" s="238" t="s">
        <v>35</v>
      </c>
      <c r="C48" s="239" t="s">
        <v>80</v>
      </c>
      <c r="D48" s="239"/>
      <c r="E48" s="290">
        <v>6400</v>
      </c>
    </row>
    <row r="49" spans="1:5" ht="28.5" customHeight="1" x14ac:dyDescent="0.3">
      <c r="A49" s="244"/>
      <c r="B49" s="245" t="s">
        <v>37</v>
      </c>
      <c r="C49" s="246" t="s">
        <v>81</v>
      </c>
      <c r="D49" s="246"/>
      <c r="E49" s="247">
        <v>10000</v>
      </c>
    </row>
    <row r="50" spans="1:5" ht="15.6" x14ac:dyDescent="0.3">
      <c r="A50" s="234" t="s">
        <v>33</v>
      </c>
      <c r="B50" s="291" t="s">
        <v>174</v>
      </c>
      <c r="C50" s="292"/>
      <c r="D50" s="292"/>
      <c r="E50" s="293"/>
    </row>
    <row r="51" spans="1:5" ht="15.6" x14ac:dyDescent="0.3">
      <c r="A51" s="237"/>
      <c r="B51" s="238" t="s">
        <v>2</v>
      </c>
      <c r="C51" s="239" t="s">
        <v>86</v>
      </c>
      <c r="D51" s="239"/>
      <c r="E51" s="290">
        <v>1260</v>
      </c>
    </row>
    <row r="52" spans="1:5" ht="15.6" x14ac:dyDescent="0.3">
      <c r="A52" s="237"/>
      <c r="B52" s="238" t="s">
        <v>6</v>
      </c>
      <c r="C52" s="255" t="s">
        <v>87</v>
      </c>
      <c r="D52" s="255"/>
      <c r="E52" s="300">
        <v>325</v>
      </c>
    </row>
    <row r="53" spans="1:5" ht="15.6" x14ac:dyDescent="0.3">
      <c r="A53" s="234" t="s">
        <v>35</v>
      </c>
      <c r="B53" s="301" t="s">
        <v>88</v>
      </c>
      <c r="C53" s="302"/>
      <c r="D53" s="302"/>
      <c r="E53" s="303"/>
    </row>
    <row r="54" spans="1:5" ht="15.6" x14ac:dyDescent="0.3">
      <c r="A54" s="237"/>
      <c r="B54" s="238" t="s">
        <v>2</v>
      </c>
      <c r="C54" s="257" t="s">
        <v>89</v>
      </c>
      <c r="D54" s="283"/>
      <c r="E54" s="242">
        <v>2750</v>
      </c>
    </row>
    <row r="55" spans="1:5" ht="15.6" x14ac:dyDescent="0.3">
      <c r="A55" s="237"/>
      <c r="B55" s="238" t="s">
        <v>6</v>
      </c>
      <c r="C55" s="239" t="s">
        <v>90</v>
      </c>
      <c r="D55" s="271"/>
      <c r="E55" s="290">
        <v>2750</v>
      </c>
    </row>
    <row r="56" spans="1:5" ht="15.6" x14ac:dyDescent="0.3">
      <c r="A56" s="237"/>
      <c r="B56" s="238" t="s">
        <v>9</v>
      </c>
      <c r="C56" s="239" t="s">
        <v>91</v>
      </c>
      <c r="D56" s="271"/>
      <c r="E56" s="290">
        <v>3350</v>
      </c>
    </row>
    <row r="57" spans="1:5" ht="15.6" x14ac:dyDescent="0.3">
      <c r="A57" s="237"/>
      <c r="B57" s="238" t="s">
        <v>13</v>
      </c>
      <c r="C57" s="239" t="s">
        <v>92</v>
      </c>
      <c r="D57" s="271"/>
      <c r="E57" s="290">
        <v>600</v>
      </c>
    </row>
    <row r="58" spans="1:5" ht="15.6" x14ac:dyDescent="0.3">
      <c r="A58" s="237"/>
      <c r="B58" s="238" t="s">
        <v>15</v>
      </c>
      <c r="C58" s="239" t="s">
        <v>93</v>
      </c>
      <c r="D58" s="271"/>
      <c r="E58" s="290">
        <v>600</v>
      </c>
    </row>
    <row r="59" spans="1:5" ht="15.6" x14ac:dyDescent="0.3">
      <c r="A59" s="237"/>
      <c r="B59" s="238" t="s">
        <v>22</v>
      </c>
      <c r="C59" s="239" t="s">
        <v>94</v>
      </c>
      <c r="D59" s="271"/>
      <c r="E59" s="290">
        <v>4750</v>
      </c>
    </row>
    <row r="60" spans="1:5" ht="15.75" customHeight="1" x14ac:dyDescent="0.3">
      <c r="A60" s="237"/>
      <c r="B60" s="238" t="s">
        <v>31</v>
      </c>
      <c r="C60" s="239" t="s">
        <v>95</v>
      </c>
      <c r="D60" s="271"/>
      <c r="E60" s="290">
        <v>2000</v>
      </c>
    </row>
    <row r="61" spans="1:5" ht="15.75" customHeight="1" x14ac:dyDescent="0.3">
      <c r="A61" s="237"/>
      <c r="B61" s="238" t="s">
        <v>33</v>
      </c>
      <c r="C61" s="239" t="s">
        <v>96</v>
      </c>
      <c r="D61" s="271"/>
      <c r="E61" s="290">
        <v>2100</v>
      </c>
    </row>
    <row r="62" spans="1:5" ht="15.75" customHeight="1" x14ac:dyDescent="0.3">
      <c r="A62" s="237"/>
      <c r="B62" s="238" t="s">
        <v>35</v>
      </c>
      <c r="C62" s="239" t="s">
        <v>173</v>
      </c>
      <c r="D62" s="271"/>
      <c r="E62" s="290">
        <v>700</v>
      </c>
    </row>
    <row r="63" spans="1:5" ht="15.75" customHeight="1" x14ac:dyDescent="0.3">
      <c r="A63" s="244"/>
      <c r="B63" s="245" t="s">
        <v>37</v>
      </c>
      <c r="C63" s="246" t="s">
        <v>220</v>
      </c>
      <c r="D63" s="299"/>
      <c r="E63" s="247">
        <v>100</v>
      </c>
    </row>
    <row r="64" spans="1:5" ht="35.25" customHeight="1" x14ac:dyDescent="0.3">
      <c r="A64" s="259" t="s">
        <v>37</v>
      </c>
      <c r="B64" s="260" t="s">
        <v>2</v>
      </c>
      <c r="C64" s="261" t="s">
        <v>162</v>
      </c>
      <c r="D64" s="262"/>
      <c r="E64" s="263">
        <v>425</v>
      </c>
    </row>
    <row r="65" spans="1:5" ht="33" customHeight="1" x14ac:dyDescent="0.3">
      <c r="A65" s="304" t="s">
        <v>41</v>
      </c>
      <c r="B65" s="289" t="s">
        <v>221</v>
      </c>
      <c r="C65" s="235"/>
      <c r="D65" s="235"/>
      <c r="E65" s="236"/>
    </row>
    <row r="66" spans="1:5" ht="15.6" x14ac:dyDescent="0.3">
      <c r="A66" s="305"/>
      <c r="B66" s="238" t="s">
        <v>2</v>
      </c>
      <c r="C66" s="239" t="s">
        <v>52</v>
      </c>
      <c r="D66" s="239"/>
      <c r="E66" s="290">
        <f>2900/20</f>
        <v>145</v>
      </c>
    </row>
    <row r="67" spans="1:5" ht="15.6" x14ac:dyDescent="0.3">
      <c r="A67" s="305"/>
      <c r="B67" s="238" t="s">
        <v>6</v>
      </c>
      <c r="C67" s="239" t="s">
        <v>53</v>
      </c>
      <c r="D67" s="239"/>
      <c r="E67" s="290">
        <f>3500/20</f>
        <v>175</v>
      </c>
    </row>
    <row r="68" spans="1:5" ht="15.6" x14ac:dyDescent="0.3">
      <c r="A68" s="305"/>
      <c r="B68" s="238" t="s">
        <v>9</v>
      </c>
      <c r="C68" s="239" t="s">
        <v>54</v>
      </c>
      <c r="D68" s="239"/>
      <c r="E68" s="290">
        <f>3500/20</f>
        <v>175</v>
      </c>
    </row>
    <row r="69" spans="1:5" ht="49.5" customHeight="1" x14ac:dyDescent="0.3">
      <c r="A69" s="306"/>
      <c r="B69" s="249" t="s">
        <v>222</v>
      </c>
      <c r="C69" s="249"/>
      <c r="D69" s="249"/>
      <c r="E69" s="250"/>
    </row>
    <row r="70" spans="1:5" ht="17.399999999999999" x14ac:dyDescent="0.3">
      <c r="A70" s="265" t="s">
        <v>97</v>
      </c>
      <c r="B70" s="266"/>
      <c r="C70" s="266"/>
      <c r="D70" s="266"/>
      <c r="E70" s="267"/>
    </row>
    <row r="71" spans="1:5" ht="15.6" x14ac:dyDescent="0.3">
      <c r="A71" s="234" t="s">
        <v>103</v>
      </c>
      <c r="B71" s="291" t="s">
        <v>104</v>
      </c>
      <c r="C71" s="292"/>
      <c r="D71" s="292"/>
      <c r="E71" s="293"/>
    </row>
    <row r="72" spans="1:5" ht="15.6" x14ac:dyDescent="0.3">
      <c r="A72" s="276"/>
      <c r="B72" s="291" t="s">
        <v>105</v>
      </c>
      <c r="C72" s="292"/>
      <c r="D72" s="292"/>
      <c r="E72" s="293"/>
    </row>
    <row r="73" spans="1:5" ht="33.75" customHeight="1" x14ac:dyDescent="0.3">
      <c r="A73" s="237"/>
      <c r="B73" s="238" t="s">
        <v>2</v>
      </c>
      <c r="C73" s="239" t="s">
        <v>106</v>
      </c>
      <c r="D73" s="239"/>
      <c r="E73" s="240">
        <v>330</v>
      </c>
    </row>
    <row r="74" spans="1:5" ht="18" customHeight="1" x14ac:dyDescent="0.3">
      <c r="A74" s="237"/>
      <c r="B74" s="238" t="s">
        <v>6</v>
      </c>
      <c r="C74" s="239" t="s">
        <v>107</v>
      </c>
      <c r="D74" s="239"/>
      <c r="E74" s="240">
        <v>200</v>
      </c>
    </row>
    <row r="75" spans="1:5" ht="50.25" customHeight="1" x14ac:dyDescent="0.3">
      <c r="A75" s="237"/>
      <c r="B75" s="238" t="s">
        <v>9</v>
      </c>
      <c r="C75" s="239" t="s">
        <v>108</v>
      </c>
      <c r="D75" s="239"/>
      <c r="E75" s="240">
        <v>280</v>
      </c>
    </row>
    <row r="76" spans="1:5" ht="15.6" x14ac:dyDescent="0.3">
      <c r="A76" s="237"/>
      <c r="B76" s="238" t="s">
        <v>13</v>
      </c>
      <c r="C76" s="239" t="s">
        <v>109</v>
      </c>
      <c r="D76" s="239"/>
      <c r="E76" s="240">
        <v>550</v>
      </c>
    </row>
    <row r="77" spans="1:5" ht="15.6" x14ac:dyDescent="0.3">
      <c r="A77" s="237"/>
      <c r="B77" s="238" t="s">
        <v>15</v>
      </c>
      <c r="C77" s="239" t="s">
        <v>110</v>
      </c>
      <c r="D77" s="239"/>
      <c r="E77" s="240">
        <v>590</v>
      </c>
    </row>
    <row r="78" spans="1:5" ht="15.6" x14ac:dyDescent="0.3">
      <c r="A78" s="237"/>
      <c r="B78" s="238" t="s">
        <v>22</v>
      </c>
      <c r="C78" s="239" t="s">
        <v>111</v>
      </c>
      <c r="D78" s="239"/>
      <c r="E78" s="240">
        <v>190</v>
      </c>
    </row>
    <row r="79" spans="1:5" ht="64.5" customHeight="1" x14ac:dyDescent="0.3">
      <c r="A79" s="237"/>
      <c r="B79" s="238" t="s">
        <v>31</v>
      </c>
      <c r="C79" s="239" t="s">
        <v>112</v>
      </c>
      <c r="D79" s="239"/>
      <c r="E79" s="240">
        <v>90</v>
      </c>
    </row>
    <row r="80" spans="1:5" ht="15.6" x14ac:dyDescent="0.3">
      <c r="A80" s="237"/>
      <c r="B80" s="238" t="s">
        <v>33</v>
      </c>
      <c r="C80" s="239" t="s">
        <v>113</v>
      </c>
      <c r="D80" s="239"/>
      <c r="E80" s="240">
        <v>190</v>
      </c>
    </row>
    <row r="81" spans="1:5" ht="22.5" customHeight="1" x14ac:dyDescent="0.3">
      <c r="A81" s="244"/>
      <c r="B81" s="245" t="s">
        <v>35</v>
      </c>
      <c r="C81" s="246" t="s">
        <v>114</v>
      </c>
      <c r="D81" s="246"/>
      <c r="E81" s="247">
        <v>580</v>
      </c>
    </row>
    <row r="82" spans="1:5" ht="15.6" x14ac:dyDescent="0.3">
      <c r="A82" s="234" t="s">
        <v>115</v>
      </c>
      <c r="B82" s="291" t="s">
        <v>116</v>
      </c>
      <c r="C82" s="292"/>
      <c r="D82" s="292"/>
      <c r="E82" s="293"/>
    </row>
    <row r="83" spans="1:5" ht="54.75" customHeight="1" x14ac:dyDescent="0.3">
      <c r="A83" s="237"/>
      <c r="B83" s="238" t="s">
        <v>2</v>
      </c>
      <c r="C83" s="239" t="s">
        <v>194</v>
      </c>
      <c r="D83" s="239"/>
      <c r="E83" s="240"/>
    </row>
    <row r="84" spans="1:5" ht="46.8" x14ac:dyDescent="0.3">
      <c r="A84" s="237"/>
      <c r="B84" s="238"/>
      <c r="C84" s="241" t="s">
        <v>2</v>
      </c>
      <c r="D84" s="241" t="s">
        <v>183</v>
      </c>
      <c r="E84" s="240">
        <v>60</v>
      </c>
    </row>
    <row r="85" spans="1:5" ht="31.2" x14ac:dyDescent="0.3">
      <c r="A85" s="237"/>
      <c r="B85" s="238"/>
      <c r="C85" s="241" t="s">
        <v>6</v>
      </c>
      <c r="D85" s="241" t="s">
        <v>199</v>
      </c>
      <c r="E85" s="240">
        <v>160</v>
      </c>
    </row>
    <row r="86" spans="1:5" ht="31.2" x14ac:dyDescent="0.3">
      <c r="A86" s="237"/>
      <c r="B86" s="238"/>
      <c r="C86" s="241" t="s">
        <v>9</v>
      </c>
      <c r="D86" s="241" t="s">
        <v>163</v>
      </c>
      <c r="E86" s="240">
        <v>250</v>
      </c>
    </row>
    <row r="87" spans="1:5" ht="22.5" customHeight="1" x14ac:dyDescent="0.3">
      <c r="A87" s="237"/>
      <c r="B87" s="238"/>
      <c r="C87" s="241" t="s">
        <v>13</v>
      </c>
      <c r="D87" s="241" t="s">
        <v>120</v>
      </c>
      <c r="E87" s="240">
        <v>35</v>
      </c>
    </row>
    <row r="88" spans="1:5" ht="15.6" x14ac:dyDescent="0.3">
      <c r="A88" s="237"/>
      <c r="B88" s="238" t="s">
        <v>6</v>
      </c>
      <c r="C88" s="239" t="s">
        <v>121</v>
      </c>
      <c r="D88" s="239"/>
      <c r="E88" s="242"/>
    </row>
    <row r="89" spans="1:5" ht="15.6" x14ac:dyDescent="0.3">
      <c r="A89" s="237"/>
      <c r="B89" s="238"/>
      <c r="C89" s="241" t="s">
        <v>2</v>
      </c>
      <c r="D89" s="241" t="s">
        <v>122</v>
      </c>
      <c r="E89" s="240">
        <v>16</v>
      </c>
    </row>
    <row r="90" spans="1:5" ht="15.6" x14ac:dyDescent="0.3">
      <c r="A90" s="237"/>
      <c r="B90" s="238"/>
      <c r="C90" s="241" t="s">
        <v>6</v>
      </c>
      <c r="D90" s="241" t="s">
        <v>123</v>
      </c>
      <c r="E90" s="240">
        <v>5</v>
      </c>
    </row>
    <row r="91" spans="1:5" ht="24.75" customHeight="1" x14ac:dyDescent="0.3">
      <c r="A91" s="237"/>
      <c r="B91" s="238" t="s">
        <v>9</v>
      </c>
      <c r="C91" s="239" t="s">
        <v>124</v>
      </c>
      <c r="D91" s="239"/>
      <c r="E91" s="242"/>
    </row>
    <row r="92" spans="1:5" ht="15.6" x14ac:dyDescent="0.3">
      <c r="A92" s="237"/>
      <c r="B92" s="238"/>
      <c r="C92" s="241" t="s">
        <v>2</v>
      </c>
      <c r="D92" s="241" t="s">
        <v>125</v>
      </c>
      <c r="E92" s="240">
        <v>70</v>
      </c>
    </row>
    <row r="93" spans="1:5" ht="15.6" x14ac:dyDescent="0.3">
      <c r="A93" s="237"/>
      <c r="B93" s="238"/>
      <c r="C93" s="241" t="s">
        <v>6</v>
      </c>
      <c r="D93" s="241" t="s">
        <v>126</v>
      </c>
      <c r="E93" s="240">
        <v>6</v>
      </c>
    </row>
    <row r="94" spans="1:5" ht="34.5" customHeight="1" x14ac:dyDescent="0.3">
      <c r="A94" s="237"/>
      <c r="B94" s="238" t="s">
        <v>13</v>
      </c>
      <c r="C94" s="239" t="s">
        <v>127</v>
      </c>
      <c r="D94" s="239"/>
      <c r="E94" s="242"/>
    </row>
    <row r="95" spans="1:5" ht="31.2" x14ac:dyDescent="0.3">
      <c r="A95" s="237"/>
      <c r="B95" s="238"/>
      <c r="C95" s="241" t="s">
        <v>2</v>
      </c>
      <c r="D95" s="241" t="s">
        <v>128</v>
      </c>
      <c r="E95" s="240">
        <v>16</v>
      </c>
    </row>
    <row r="96" spans="1:5" ht="39.75" customHeight="1" x14ac:dyDescent="0.3">
      <c r="A96" s="237"/>
      <c r="B96" s="238" t="s">
        <v>15</v>
      </c>
      <c r="C96" s="239" t="s">
        <v>129</v>
      </c>
      <c r="D96" s="239"/>
      <c r="E96" s="240">
        <v>280</v>
      </c>
    </row>
    <row r="97" spans="1:5" ht="39" customHeight="1" x14ac:dyDescent="0.3">
      <c r="A97" s="244"/>
      <c r="B97" s="245" t="s">
        <v>22</v>
      </c>
      <c r="C97" s="246" t="s">
        <v>130</v>
      </c>
      <c r="D97" s="246"/>
      <c r="E97" s="247">
        <v>380</v>
      </c>
    </row>
    <row r="98" spans="1:5" s="215" customFormat="1" ht="102" customHeight="1" x14ac:dyDescent="0.3">
      <c r="A98" s="244"/>
      <c r="B98" s="281" t="s">
        <v>217</v>
      </c>
      <c r="C98" s="261"/>
      <c r="D98" s="261"/>
      <c r="E98" s="262"/>
    </row>
    <row r="99" spans="1:5" ht="29.25" customHeight="1" x14ac:dyDescent="0.3">
      <c r="A99" s="259" t="s">
        <v>131</v>
      </c>
      <c r="B99" s="260" t="s">
        <v>2</v>
      </c>
      <c r="C99" s="261" t="s">
        <v>132</v>
      </c>
      <c r="D99" s="261"/>
      <c r="E99" s="263">
        <v>60</v>
      </c>
    </row>
    <row r="100" spans="1:5" ht="15.6" x14ac:dyDescent="0.3">
      <c r="A100" s="234" t="s">
        <v>133</v>
      </c>
      <c r="B100" s="291" t="s">
        <v>134</v>
      </c>
      <c r="C100" s="292"/>
      <c r="D100" s="292"/>
      <c r="E100" s="293"/>
    </row>
    <row r="101" spans="1:5" ht="15.6" x14ac:dyDescent="0.3">
      <c r="A101" s="237"/>
      <c r="B101" s="238" t="s">
        <v>2</v>
      </c>
      <c r="C101" s="239" t="s">
        <v>135</v>
      </c>
      <c r="D101" s="239"/>
      <c r="E101" s="240">
        <v>490</v>
      </c>
    </row>
    <row r="102" spans="1:5" ht="15.6" x14ac:dyDescent="0.3">
      <c r="A102" s="244"/>
      <c r="B102" s="245" t="s">
        <v>33</v>
      </c>
      <c r="C102" s="246" t="s">
        <v>144</v>
      </c>
      <c r="D102" s="246"/>
      <c r="E102" s="247">
        <v>16</v>
      </c>
    </row>
    <row r="103" spans="1:5" ht="36.75" customHeight="1" x14ac:dyDescent="0.3">
      <c r="A103" s="259" t="s">
        <v>147</v>
      </c>
      <c r="B103" s="260" t="s">
        <v>2</v>
      </c>
      <c r="C103" s="261" t="s">
        <v>164</v>
      </c>
      <c r="D103" s="261"/>
      <c r="E103" s="263">
        <v>115</v>
      </c>
    </row>
    <row r="104" spans="1:5" ht="41.25" customHeight="1" x14ac:dyDescent="0.3">
      <c r="A104" s="234" t="s">
        <v>153</v>
      </c>
      <c r="B104" s="289" t="s">
        <v>166</v>
      </c>
      <c r="C104" s="235"/>
      <c r="D104" s="235"/>
      <c r="E104" s="236"/>
    </row>
    <row r="105" spans="1:5" ht="15.6" x14ac:dyDescent="0.3">
      <c r="A105" s="237"/>
      <c r="B105" s="238" t="s">
        <v>2</v>
      </c>
      <c r="C105" s="239" t="s">
        <v>154</v>
      </c>
      <c r="D105" s="239"/>
      <c r="E105" s="307">
        <v>1090</v>
      </c>
    </row>
    <row r="106" spans="1:5" ht="15.6" x14ac:dyDescent="0.3">
      <c r="A106" s="244"/>
      <c r="B106" s="245" t="s">
        <v>6</v>
      </c>
      <c r="C106" s="246" t="s">
        <v>155</v>
      </c>
      <c r="D106" s="246"/>
      <c r="E106" s="247">
        <v>1350</v>
      </c>
    </row>
    <row r="107" spans="1:5" ht="39" customHeight="1" x14ac:dyDescent="0.3">
      <c r="A107" s="234" t="s">
        <v>170</v>
      </c>
      <c r="B107" s="289" t="s">
        <v>171</v>
      </c>
      <c r="C107" s="235"/>
      <c r="D107" s="235"/>
      <c r="E107" s="236"/>
    </row>
    <row r="108" spans="1:5" ht="15.6" x14ac:dyDescent="0.3">
      <c r="A108" s="244"/>
      <c r="B108" s="245" t="s">
        <v>2</v>
      </c>
      <c r="C108" s="246" t="s">
        <v>154</v>
      </c>
      <c r="D108" s="246"/>
      <c r="E108" s="247">
        <v>240</v>
      </c>
    </row>
    <row r="109" spans="1:5" x14ac:dyDescent="0.3">
      <c r="B109" s="287"/>
      <c r="C109" s="287"/>
      <c r="D109" s="287"/>
      <c r="E109" s="308"/>
    </row>
    <row r="110" spans="1:5" x14ac:dyDescent="0.3">
      <c r="B110" s="287"/>
      <c r="C110" s="287"/>
      <c r="D110" s="287"/>
      <c r="E110" s="308"/>
    </row>
    <row r="111" spans="1:5" x14ac:dyDescent="0.3">
      <c r="B111" s="287"/>
      <c r="C111" s="287"/>
      <c r="D111" s="287"/>
      <c r="E111" s="308"/>
    </row>
    <row r="112" spans="1:5" x14ac:dyDescent="0.3">
      <c r="B112" s="287"/>
      <c r="C112" s="287"/>
      <c r="D112" s="287"/>
      <c r="E112" s="308"/>
    </row>
    <row r="125" spans="1:5" x14ac:dyDescent="0.3">
      <c r="A125" s="215" t="s">
        <v>178</v>
      </c>
      <c r="B125" s="212" t="s">
        <v>2</v>
      </c>
      <c r="C125" s="212" t="s">
        <v>193</v>
      </c>
      <c r="E125" s="215">
        <v>2</v>
      </c>
    </row>
  </sheetData>
  <sheetProtection algorithmName="SHA-512" hashValue="DGEM7VqdQ5Ut6WlnFQro6gbWSRqwSpp/ZHZmt4Bcr0VkpiFQVEQLxFyC38lgh/bsOSLRx8BxNBAXSjgtSp2rCA==" saltValue="2glApZR0aRh6srn1giZTHw==" spinCount="100000" sheet="1" objects="1" scenarios="1"/>
  <mergeCells count="95">
    <mergeCell ref="B107:E107"/>
    <mergeCell ref="C108:D108"/>
    <mergeCell ref="B100:E100"/>
    <mergeCell ref="C101:D101"/>
    <mergeCell ref="C102:D102"/>
    <mergeCell ref="C103:D103"/>
    <mergeCell ref="B104:E104"/>
    <mergeCell ref="C105:D105"/>
    <mergeCell ref="C91:D91"/>
    <mergeCell ref="C94:D94"/>
    <mergeCell ref="C96:D96"/>
    <mergeCell ref="D1:E1"/>
    <mergeCell ref="C106:D106"/>
    <mergeCell ref="C99:D99"/>
    <mergeCell ref="C78:D78"/>
    <mergeCell ref="C79:D79"/>
    <mergeCell ref="C80:D80"/>
    <mergeCell ref="C81:D81"/>
    <mergeCell ref="B82:E82"/>
    <mergeCell ref="C97:D97"/>
    <mergeCell ref="B98:E98"/>
    <mergeCell ref="C77:D77"/>
    <mergeCell ref="C60:D60"/>
    <mergeCell ref="C61:D61"/>
    <mergeCell ref="C76:D76"/>
    <mergeCell ref="C83:D83"/>
    <mergeCell ref="C62:D62"/>
    <mergeCell ref="A70:E70"/>
    <mergeCell ref="B71:E71"/>
    <mergeCell ref="B72:E72"/>
    <mergeCell ref="C63:D63"/>
    <mergeCell ref="C64:D64"/>
    <mergeCell ref="C66:D66"/>
    <mergeCell ref="C67:D67"/>
    <mergeCell ref="C68:D68"/>
    <mergeCell ref="B65:E65"/>
    <mergeCell ref="B69:E69"/>
    <mergeCell ref="C88:D88"/>
    <mergeCell ref="C59:D59"/>
    <mergeCell ref="C48:D48"/>
    <mergeCell ref="C49:D49"/>
    <mergeCell ref="B50:E50"/>
    <mergeCell ref="C51:D51"/>
    <mergeCell ref="C52:D52"/>
    <mergeCell ref="B53:E53"/>
    <mergeCell ref="C54:D54"/>
    <mergeCell ref="C55:D55"/>
    <mergeCell ref="C56:D56"/>
    <mergeCell ref="C57:D57"/>
    <mergeCell ref="C58:D58"/>
    <mergeCell ref="C73:D73"/>
    <mergeCell ref="C74:D74"/>
    <mergeCell ref="C75:D75"/>
    <mergeCell ref="C47:D47"/>
    <mergeCell ref="C36:D36"/>
    <mergeCell ref="B37:E37"/>
    <mergeCell ref="B38:E38"/>
    <mergeCell ref="B39:E39"/>
    <mergeCell ref="C40:D40"/>
    <mergeCell ref="C41:D41"/>
    <mergeCell ref="C42:D42"/>
    <mergeCell ref="C43:D43"/>
    <mergeCell ref="B44:E44"/>
    <mergeCell ref="C45:D45"/>
    <mergeCell ref="C46:D46"/>
    <mergeCell ref="C35:D35"/>
    <mergeCell ref="B24:E24"/>
    <mergeCell ref="C25:D25"/>
    <mergeCell ref="C26:D26"/>
    <mergeCell ref="C27:D27"/>
    <mergeCell ref="C28:D28"/>
    <mergeCell ref="B29:E29"/>
    <mergeCell ref="B30:E30"/>
    <mergeCell ref="B31:E31"/>
    <mergeCell ref="B32:E32"/>
    <mergeCell ref="C33:D33"/>
    <mergeCell ref="C34:D34"/>
    <mergeCell ref="C23:D23"/>
    <mergeCell ref="C11:D11"/>
    <mergeCell ref="C13:D13"/>
    <mergeCell ref="C14:D14"/>
    <mergeCell ref="B15:E15"/>
    <mergeCell ref="C16:D16"/>
    <mergeCell ref="C17:D17"/>
    <mergeCell ref="C18:D18"/>
    <mergeCell ref="C19:D19"/>
    <mergeCell ref="B20:E20"/>
    <mergeCell ref="C21:D21"/>
    <mergeCell ref="C22:D22"/>
    <mergeCell ref="C8:D8"/>
    <mergeCell ref="A2:E2"/>
    <mergeCell ref="A4:A5"/>
    <mergeCell ref="B4:D5"/>
    <mergeCell ref="B6:D6"/>
    <mergeCell ref="B7:E7"/>
  </mergeCells>
  <pageMargins left="0.31496062992125984" right="0.31496062992125984" top="0.35433070866141736" bottom="0.35433070866141736" header="0.31496062992125984" footer="0.31496062992125984"/>
  <pageSetup paperSize="9" scale="93" fitToHeight="4" orientation="portrait" r:id="rId1"/>
  <headerFooter>
    <oddFooter>&amp;RStrona &amp;P z &amp;N</oddFooter>
  </headerFooter>
  <rowBreaks count="2" manualBreakCount="2">
    <brk id="43" max="4" man="1"/>
    <brk id="8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40"/>
  <sheetViews>
    <sheetView view="pageBreakPreview" zoomScaleNormal="85" zoomScaleSheetLayoutView="100" workbookViewId="0">
      <selection activeCell="C17" sqref="C17:D17"/>
    </sheetView>
  </sheetViews>
  <sheetFormatPr defaultRowHeight="14.4" x14ac:dyDescent="0.3"/>
  <cols>
    <col min="1" max="1" width="7.44140625" style="215" customWidth="1"/>
    <col min="2" max="2" width="4.44140625" style="212" customWidth="1"/>
    <col min="3" max="3" width="3.88671875" style="212" customWidth="1"/>
    <col min="4" max="4" width="70.6640625" style="212" customWidth="1"/>
    <col min="5" max="5" width="15.44140625" style="215" customWidth="1"/>
    <col min="6" max="16384" width="8.88671875" style="212"/>
  </cols>
  <sheetData>
    <row r="1" spans="1:21" ht="68.25" customHeight="1" x14ac:dyDescent="0.3">
      <c r="A1" s="212"/>
      <c r="D1" s="213" t="s">
        <v>227</v>
      </c>
      <c r="E1" s="213"/>
      <c r="F1" s="214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</row>
    <row r="2" spans="1:21" ht="15.6" x14ac:dyDescent="0.3">
      <c r="A2" s="216" t="s">
        <v>214</v>
      </c>
      <c r="B2" s="216"/>
      <c r="C2" s="216"/>
      <c r="D2" s="216"/>
      <c r="E2" s="216"/>
    </row>
    <row r="3" spans="1:21" ht="15.6" x14ac:dyDescent="0.3">
      <c r="A3" s="217" t="s">
        <v>226</v>
      </c>
      <c r="B3" s="218"/>
      <c r="C3" s="218"/>
      <c r="D3" s="219"/>
      <c r="E3" s="220"/>
    </row>
    <row r="4" spans="1:21" ht="15.75" customHeight="1" x14ac:dyDescent="0.3">
      <c r="A4" s="221" t="s">
        <v>210</v>
      </c>
      <c r="B4" s="222" t="s">
        <v>1</v>
      </c>
      <c r="C4" s="223"/>
      <c r="D4" s="224"/>
      <c r="E4" s="225" t="s">
        <v>156</v>
      </c>
    </row>
    <row r="5" spans="1:21" ht="15.6" x14ac:dyDescent="0.3">
      <c r="A5" s="226"/>
      <c r="B5" s="227"/>
      <c r="C5" s="228"/>
      <c r="D5" s="229"/>
      <c r="E5" s="230" t="s">
        <v>195</v>
      </c>
    </row>
    <row r="6" spans="1:21" ht="15.6" x14ac:dyDescent="0.3">
      <c r="A6" s="231">
        <v>1</v>
      </c>
      <c r="B6" s="232">
        <v>2</v>
      </c>
      <c r="C6" s="232"/>
      <c r="D6" s="232"/>
      <c r="E6" s="233">
        <v>3</v>
      </c>
    </row>
    <row r="7" spans="1:21" ht="15.6" x14ac:dyDescent="0.3">
      <c r="A7" s="234" t="s">
        <v>2</v>
      </c>
      <c r="B7" s="235" t="s">
        <v>3</v>
      </c>
      <c r="C7" s="235"/>
      <c r="D7" s="235"/>
      <c r="E7" s="236"/>
    </row>
    <row r="8" spans="1:21" ht="15.6" x14ac:dyDescent="0.3">
      <c r="A8" s="237"/>
      <c r="B8" s="238" t="s">
        <v>2</v>
      </c>
      <c r="C8" s="239" t="s">
        <v>4</v>
      </c>
      <c r="D8" s="239"/>
      <c r="E8" s="240"/>
    </row>
    <row r="9" spans="1:21" ht="15.6" x14ac:dyDescent="0.3">
      <c r="A9" s="237"/>
      <c r="B9" s="238"/>
      <c r="C9" s="241" t="s">
        <v>2</v>
      </c>
      <c r="D9" s="241" t="s">
        <v>5</v>
      </c>
      <c r="E9" s="240">
        <v>4080</v>
      </c>
    </row>
    <row r="10" spans="1:21" ht="15.6" x14ac:dyDescent="0.3">
      <c r="A10" s="237"/>
      <c r="B10" s="238"/>
      <c r="C10" s="241" t="s">
        <v>6</v>
      </c>
      <c r="D10" s="241" t="s">
        <v>7</v>
      </c>
      <c r="E10" s="240">
        <v>1490</v>
      </c>
    </row>
    <row r="11" spans="1:21" ht="16.5" customHeight="1" x14ac:dyDescent="0.3">
      <c r="A11" s="237"/>
      <c r="B11" s="238" t="s">
        <v>6</v>
      </c>
      <c r="C11" s="239" t="s">
        <v>218</v>
      </c>
      <c r="D11" s="239"/>
      <c r="E11" s="240">
        <v>3550</v>
      </c>
    </row>
    <row r="12" spans="1:21" ht="15.6" x14ac:dyDescent="0.3">
      <c r="A12" s="237"/>
      <c r="B12" s="238" t="s">
        <v>9</v>
      </c>
      <c r="C12" s="239" t="s">
        <v>10</v>
      </c>
      <c r="D12" s="239"/>
      <c r="E12" s="242"/>
    </row>
    <row r="13" spans="1:21" ht="15.6" x14ac:dyDescent="0.3">
      <c r="A13" s="237"/>
      <c r="B13" s="238"/>
      <c r="C13" s="241" t="s">
        <v>6</v>
      </c>
      <c r="D13" s="241" t="s">
        <v>11</v>
      </c>
      <c r="E13" s="240">
        <v>2700</v>
      </c>
    </row>
    <row r="14" spans="1:21" ht="15.6" x14ac:dyDescent="0.3">
      <c r="A14" s="237"/>
      <c r="B14" s="238"/>
      <c r="C14" s="241" t="s">
        <v>9</v>
      </c>
      <c r="D14" s="241" t="s">
        <v>12</v>
      </c>
      <c r="E14" s="240">
        <v>4580</v>
      </c>
    </row>
    <row r="15" spans="1:21" ht="15.6" x14ac:dyDescent="0.3">
      <c r="A15" s="237"/>
      <c r="B15" s="238"/>
      <c r="C15" s="241" t="s">
        <v>13</v>
      </c>
      <c r="D15" s="243" t="s">
        <v>182</v>
      </c>
      <c r="E15" s="240">
        <v>4690</v>
      </c>
    </row>
    <row r="16" spans="1:21" ht="15.6" x14ac:dyDescent="0.3">
      <c r="A16" s="237"/>
      <c r="B16" s="238" t="s">
        <v>13</v>
      </c>
      <c r="C16" s="239" t="s">
        <v>14</v>
      </c>
      <c r="D16" s="239"/>
      <c r="E16" s="240">
        <v>1350</v>
      </c>
    </row>
    <row r="17" spans="1:5" ht="18.75" customHeight="1" x14ac:dyDescent="0.3">
      <c r="A17" s="244"/>
      <c r="B17" s="245" t="s">
        <v>15</v>
      </c>
      <c r="C17" s="246" t="s">
        <v>172</v>
      </c>
      <c r="D17" s="246"/>
      <c r="E17" s="247">
        <v>325</v>
      </c>
    </row>
    <row r="18" spans="1:5" ht="15.6" x14ac:dyDescent="0.3">
      <c r="A18" s="234" t="s">
        <v>6</v>
      </c>
      <c r="B18" s="235" t="s">
        <v>16</v>
      </c>
      <c r="C18" s="235"/>
      <c r="D18" s="235"/>
      <c r="E18" s="236"/>
    </row>
    <row r="19" spans="1:5" ht="15.6" x14ac:dyDescent="0.3">
      <c r="A19" s="237"/>
      <c r="B19" s="238" t="s">
        <v>9</v>
      </c>
      <c r="C19" s="239" t="s">
        <v>19</v>
      </c>
      <c r="D19" s="239"/>
      <c r="E19" s="240">
        <v>2030</v>
      </c>
    </row>
    <row r="20" spans="1:5" ht="15.6" x14ac:dyDescent="0.3">
      <c r="A20" s="244"/>
      <c r="B20" s="245" t="s">
        <v>13</v>
      </c>
      <c r="C20" s="246" t="s">
        <v>20</v>
      </c>
      <c r="D20" s="246"/>
      <c r="E20" s="247">
        <v>3220</v>
      </c>
    </row>
    <row r="21" spans="1:5" ht="15.6" x14ac:dyDescent="0.3">
      <c r="A21" s="234" t="s">
        <v>9</v>
      </c>
      <c r="B21" s="235" t="s">
        <v>24</v>
      </c>
      <c r="C21" s="235"/>
      <c r="D21" s="235"/>
      <c r="E21" s="236"/>
    </row>
    <row r="22" spans="1:5" ht="15.6" x14ac:dyDescent="0.3">
      <c r="A22" s="237"/>
      <c r="B22" s="238" t="s">
        <v>2</v>
      </c>
      <c r="C22" s="239" t="s">
        <v>25</v>
      </c>
      <c r="D22" s="239"/>
      <c r="E22" s="240">
        <v>1120</v>
      </c>
    </row>
    <row r="23" spans="1:5" ht="15.6" x14ac:dyDescent="0.3">
      <c r="A23" s="237"/>
      <c r="B23" s="238" t="s">
        <v>6</v>
      </c>
      <c r="C23" s="239" t="s">
        <v>26</v>
      </c>
      <c r="D23" s="239"/>
      <c r="E23" s="240">
        <v>1290</v>
      </c>
    </row>
    <row r="24" spans="1:5" ht="15.6" x14ac:dyDescent="0.3">
      <c r="A24" s="237"/>
      <c r="B24" s="238" t="s">
        <v>9</v>
      </c>
      <c r="C24" s="239" t="s">
        <v>27</v>
      </c>
      <c r="D24" s="239"/>
      <c r="E24" s="240">
        <v>1290</v>
      </c>
    </row>
    <row r="25" spans="1:5" ht="15.6" x14ac:dyDescent="0.3">
      <c r="A25" s="237"/>
      <c r="B25" s="238" t="s">
        <v>13</v>
      </c>
      <c r="C25" s="239" t="s">
        <v>28</v>
      </c>
      <c r="D25" s="239"/>
      <c r="E25" s="240">
        <v>610</v>
      </c>
    </row>
    <row r="26" spans="1:5" ht="15.6" x14ac:dyDescent="0.3">
      <c r="A26" s="237"/>
      <c r="B26" s="238" t="s">
        <v>15</v>
      </c>
      <c r="C26" s="239" t="s">
        <v>29</v>
      </c>
      <c r="D26" s="239"/>
      <c r="E26" s="240">
        <v>670</v>
      </c>
    </row>
    <row r="27" spans="1:5" ht="15.6" x14ac:dyDescent="0.3">
      <c r="A27" s="237"/>
      <c r="B27" s="238" t="s">
        <v>22</v>
      </c>
      <c r="C27" s="239" t="s">
        <v>30</v>
      </c>
      <c r="D27" s="239"/>
      <c r="E27" s="240">
        <v>700</v>
      </c>
    </row>
    <row r="28" spans="1:5" ht="15.6" x14ac:dyDescent="0.3">
      <c r="A28" s="237"/>
      <c r="B28" s="238" t="s">
        <v>31</v>
      </c>
      <c r="C28" s="239" t="s">
        <v>32</v>
      </c>
      <c r="D28" s="239"/>
      <c r="E28" s="240">
        <v>610</v>
      </c>
    </row>
    <row r="29" spans="1:5" ht="15" customHeight="1" x14ac:dyDescent="0.3">
      <c r="A29" s="237"/>
      <c r="B29" s="238" t="s">
        <v>33</v>
      </c>
      <c r="C29" s="239" t="s">
        <v>34</v>
      </c>
      <c r="D29" s="239"/>
      <c r="E29" s="240">
        <v>1490</v>
      </c>
    </row>
    <row r="30" spans="1:5" ht="15.6" x14ac:dyDescent="0.3">
      <c r="A30" s="237"/>
      <c r="B30" s="238" t="s">
        <v>43</v>
      </c>
      <c r="C30" s="239" t="s">
        <v>44</v>
      </c>
      <c r="D30" s="239"/>
      <c r="E30" s="240">
        <v>1300</v>
      </c>
    </row>
    <row r="31" spans="1:5" ht="15.6" x14ac:dyDescent="0.3">
      <c r="A31" s="237"/>
      <c r="B31" s="238" t="s">
        <v>45</v>
      </c>
      <c r="C31" s="239" t="s">
        <v>46</v>
      </c>
      <c r="D31" s="239"/>
      <c r="E31" s="240">
        <v>1350</v>
      </c>
    </row>
    <row r="32" spans="1:5" ht="15.6" x14ac:dyDescent="0.3">
      <c r="A32" s="237"/>
      <c r="B32" s="238" t="s">
        <v>47</v>
      </c>
      <c r="C32" s="239" t="s">
        <v>48</v>
      </c>
      <c r="D32" s="239"/>
      <c r="E32" s="240">
        <v>1650</v>
      </c>
    </row>
    <row r="33" spans="1:5" ht="15.6" x14ac:dyDescent="0.3">
      <c r="A33" s="244"/>
      <c r="B33" s="245" t="s">
        <v>49</v>
      </c>
      <c r="C33" s="246" t="s">
        <v>50</v>
      </c>
      <c r="D33" s="246"/>
      <c r="E33" s="248">
        <v>3100</v>
      </c>
    </row>
    <row r="34" spans="1:5" ht="15.6" x14ac:dyDescent="0.3">
      <c r="A34" s="234" t="s">
        <v>13</v>
      </c>
      <c r="B34" s="235" t="s">
        <v>51</v>
      </c>
      <c r="C34" s="235"/>
      <c r="D34" s="235"/>
      <c r="E34" s="236"/>
    </row>
    <row r="35" spans="1:5" ht="15.6" x14ac:dyDescent="0.3">
      <c r="A35" s="237"/>
      <c r="B35" s="238" t="s">
        <v>2</v>
      </c>
      <c r="C35" s="239" t="s">
        <v>52</v>
      </c>
      <c r="D35" s="239"/>
      <c r="E35" s="240">
        <v>1120</v>
      </c>
    </row>
    <row r="36" spans="1:5" ht="15.6" x14ac:dyDescent="0.3">
      <c r="A36" s="237"/>
      <c r="B36" s="238" t="s">
        <v>6</v>
      </c>
      <c r="C36" s="239" t="s">
        <v>53</v>
      </c>
      <c r="D36" s="239"/>
      <c r="E36" s="240">
        <v>1290</v>
      </c>
    </row>
    <row r="37" spans="1:5" ht="15.6" x14ac:dyDescent="0.3">
      <c r="A37" s="237"/>
      <c r="B37" s="238" t="s">
        <v>9</v>
      </c>
      <c r="C37" s="239" t="s">
        <v>54</v>
      </c>
      <c r="D37" s="239"/>
      <c r="E37" s="240">
        <v>1290</v>
      </c>
    </row>
    <row r="38" spans="1:5" ht="15.6" x14ac:dyDescent="0.3">
      <c r="A38" s="237"/>
      <c r="B38" s="238" t="s">
        <v>13</v>
      </c>
      <c r="C38" s="239" t="s">
        <v>55</v>
      </c>
      <c r="D38" s="239"/>
      <c r="E38" s="240">
        <v>610</v>
      </c>
    </row>
    <row r="39" spans="1:5" ht="15.75" customHeight="1" x14ac:dyDescent="0.3">
      <c r="A39" s="237"/>
      <c r="B39" s="238" t="s">
        <v>15</v>
      </c>
      <c r="C39" s="239" t="s">
        <v>56</v>
      </c>
      <c r="D39" s="239"/>
      <c r="E39" s="240">
        <v>670</v>
      </c>
    </row>
    <row r="40" spans="1:5" ht="15.75" customHeight="1" x14ac:dyDescent="0.3">
      <c r="A40" s="237"/>
      <c r="B40" s="238" t="s">
        <v>22</v>
      </c>
      <c r="C40" s="239" t="s">
        <v>57</v>
      </c>
      <c r="D40" s="239"/>
      <c r="E40" s="240">
        <v>700</v>
      </c>
    </row>
    <row r="41" spans="1:5" ht="15.6" x14ac:dyDescent="0.3">
      <c r="A41" s="237"/>
      <c r="B41" s="238" t="s">
        <v>31</v>
      </c>
      <c r="C41" s="239" t="s">
        <v>58</v>
      </c>
      <c r="D41" s="239"/>
      <c r="E41" s="240">
        <v>610</v>
      </c>
    </row>
    <row r="42" spans="1:5" ht="20.25" customHeight="1" x14ac:dyDescent="0.3">
      <c r="A42" s="237"/>
      <c r="B42" s="238" t="s">
        <v>33</v>
      </c>
      <c r="C42" s="239" t="s">
        <v>34</v>
      </c>
      <c r="D42" s="239"/>
      <c r="E42" s="240">
        <v>1490</v>
      </c>
    </row>
    <row r="43" spans="1:5" ht="15.6" x14ac:dyDescent="0.3">
      <c r="A43" s="237"/>
      <c r="B43" s="238" t="s">
        <v>43</v>
      </c>
      <c r="C43" s="239" t="s">
        <v>44</v>
      </c>
      <c r="D43" s="239"/>
      <c r="E43" s="240">
        <v>1300</v>
      </c>
    </row>
    <row r="44" spans="1:5" ht="15.6" x14ac:dyDescent="0.3">
      <c r="A44" s="237"/>
      <c r="B44" s="238" t="s">
        <v>45</v>
      </c>
      <c r="C44" s="239" t="s">
        <v>46</v>
      </c>
      <c r="D44" s="239"/>
      <c r="E44" s="240">
        <v>1350</v>
      </c>
    </row>
    <row r="45" spans="1:5" ht="15.6" x14ac:dyDescent="0.3">
      <c r="A45" s="237"/>
      <c r="B45" s="238" t="s">
        <v>47</v>
      </c>
      <c r="C45" s="239" t="s">
        <v>48</v>
      </c>
      <c r="D45" s="239"/>
      <c r="E45" s="240">
        <v>1650</v>
      </c>
    </row>
    <row r="46" spans="1:5" ht="15.6" x14ac:dyDescent="0.3">
      <c r="A46" s="237"/>
      <c r="B46" s="238" t="s">
        <v>49</v>
      </c>
      <c r="C46" s="239" t="s">
        <v>50</v>
      </c>
      <c r="D46" s="239"/>
      <c r="E46" s="242">
        <v>3100</v>
      </c>
    </row>
    <row r="47" spans="1:5" ht="36" customHeight="1" x14ac:dyDescent="0.3">
      <c r="A47" s="244"/>
      <c r="B47" s="249" t="s">
        <v>160</v>
      </c>
      <c r="C47" s="249"/>
      <c r="D47" s="249"/>
      <c r="E47" s="250"/>
    </row>
    <row r="48" spans="1:5" ht="36.75" customHeight="1" x14ac:dyDescent="0.3">
      <c r="A48" s="234" t="s">
        <v>15</v>
      </c>
      <c r="B48" s="235" t="s">
        <v>184</v>
      </c>
      <c r="C48" s="235"/>
      <c r="D48" s="235"/>
      <c r="E48" s="236"/>
    </row>
    <row r="49" spans="1:5" ht="36" customHeight="1" x14ac:dyDescent="0.3">
      <c r="A49" s="237"/>
      <c r="B49" s="251" t="s">
        <v>62</v>
      </c>
      <c r="C49" s="251"/>
      <c r="D49" s="251"/>
      <c r="E49" s="252"/>
    </row>
    <row r="50" spans="1:5" ht="15.6" x14ac:dyDescent="0.3">
      <c r="A50" s="237"/>
      <c r="B50" s="253" t="s">
        <v>63</v>
      </c>
      <c r="C50" s="253"/>
      <c r="D50" s="253"/>
      <c r="E50" s="254"/>
    </row>
    <row r="51" spans="1:5" ht="15.6" x14ac:dyDescent="0.3">
      <c r="A51" s="237"/>
      <c r="B51" s="238" t="s">
        <v>9</v>
      </c>
      <c r="C51" s="239" t="s">
        <v>19</v>
      </c>
      <c r="D51" s="239"/>
      <c r="E51" s="242">
        <v>40.6</v>
      </c>
    </row>
    <row r="52" spans="1:5" ht="15.6" x14ac:dyDescent="0.3">
      <c r="A52" s="244"/>
      <c r="B52" s="245" t="s">
        <v>13</v>
      </c>
      <c r="C52" s="246" t="s">
        <v>20</v>
      </c>
      <c r="D52" s="246"/>
      <c r="E52" s="248">
        <v>64.400000000000006</v>
      </c>
    </row>
    <row r="53" spans="1:5" ht="34.5" customHeight="1" x14ac:dyDescent="0.3">
      <c r="A53" s="234" t="s">
        <v>22</v>
      </c>
      <c r="B53" s="235" t="s">
        <v>66</v>
      </c>
      <c r="C53" s="235"/>
      <c r="D53" s="235"/>
      <c r="E53" s="236"/>
    </row>
    <row r="54" spans="1:5" ht="39" customHeight="1" x14ac:dyDescent="0.3">
      <c r="A54" s="237"/>
      <c r="B54" s="251" t="s">
        <v>67</v>
      </c>
      <c r="C54" s="251"/>
      <c r="D54" s="251"/>
      <c r="E54" s="252"/>
    </row>
    <row r="55" spans="1:5" ht="15.6" x14ac:dyDescent="0.3">
      <c r="A55" s="237"/>
      <c r="B55" s="253" t="s">
        <v>63</v>
      </c>
      <c r="C55" s="253"/>
      <c r="D55" s="253"/>
      <c r="E55" s="254"/>
    </row>
    <row r="56" spans="1:5" ht="15.6" x14ac:dyDescent="0.3">
      <c r="A56" s="237"/>
      <c r="B56" s="238" t="s">
        <v>2</v>
      </c>
      <c r="C56" s="239" t="s">
        <v>52</v>
      </c>
      <c r="D56" s="239"/>
      <c r="E56" s="242">
        <v>56</v>
      </c>
    </row>
    <row r="57" spans="1:5" ht="15.6" x14ac:dyDescent="0.3">
      <c r="A57" s="237"/>
      <c r="B57" s="238" t="s">
        <v>6</v>
      </c>
      <c r="C57" s="239" t="s">
        <v>53</v>
      </c>
      <c r="D57" s="239"/>
      <c r="E57" s="240">
        <v>64.5</v>
      </c>
    </row>
    <row r="58" spans="1:5" ht="15.6" x14ac:dyDescent="0.3">
      <c r="A58" s="237"/>
      <c r="B58" s="238" t="s">
        <v>9</v>
      </c>
      <c r="C58" s="239" t="s">
        <v>54</v>
      </c>
      <c r="D58" s="239"/>
      <c r="E58" s="240">
        <v>64.5</v>
      </c>
    </row>
    <row r="59" spans="1:5" ht="15.6" x14ac:dyDescent="0.3">
      <c r="A59" s="237"/>
      <c r="B59" s="238" t="s">
        <v>13</v>
      </c>
      <c r="C59" s="239" t="s">
        <v>55</v>
      </c>
      <c r="D59" s="239"/>
      <c r="E59" s="240">
        <v>30.5</v>
      </c>
    </row>
    <row r="60" spans="1:5" ht="15.6" x14ac:dyDescent="0.3">
      <c r="A60" s="237"/>
      <c r="B60" s="238" t="s">
        <v>15</v>
      </c>
      <c r="C60" s="239" t="s">
        <v>56</v>
      </c>
      <c r="D60" s="239"/>
      <c r="E60" s="240">
        <v>33.5</v>
      </c>
    </row>
    <row r="61" spans="1:5" ht="15.6" x14ac:dyDescent="0.3">
      <c r="A61" s="237"/>
      <c r="B61" s="238" t="s">
        <v>22</v>
      </c>
      <c r="C61" s="239" t="s">
        <v>57</v>
      </c>
      <c r="D61" s="239"/>
      <c r="E61" s="240">
        <v>35</v>
      </c>
    </row>
    <row r="62" spans="1:5" ht="15.6" x14ac:dyDescent="0.3">
      <c r="A62" s="237"/>
      <c r="B62" s="238" t="s">
        <v>31</v>
      </c>
      <c r="C62" s="239" t="s">
        <v>58</v>
      </c>
      <c r="D62" s="239"/>
      <c r="E62" s="240">
        <v>30.5</v>
      </c>
    </row>
    <row r="63" spans="1:5" ht="15.6" x14ac:dyDescent="0.3">
      <c r="A63" s="237"/>
      <c r="B63" s="238" t="s">
        <v>43</v>
      </c>
      <c r="C63" s="239" t="s">
        <v>44</v>
      </c>
      <c r="D63" s="239"/>
      <c r="E63" s="240">
        <v>65</v>
      </c>
    </row>
    <row r="64" spans="1:5" ht="15.6" x14ac:dyDescent="0.3">
      <c r="A64" s="237"/>
      <c r="B64" s="238" t="s">
        <v>45</v>
      </c>
      <c r="C64" s="239" t="s">
        <v>46</v>
      </c>
      <c r="D64" s="239"/>
      <c r="E64" s="240">
        <v>67.5</v>
      </c>
    </row>
    <row r="65" spans="1:5" ht="15.6" x14ac:dyDescent="0.3">
      <c r="A65" s="237"/>
      <c r="B65" s="238" t="s">
        <v>47</v>
      </c>
      <c r="C65" s="239" t="s">
        <v>48</v>
      </c>
      <c r="D65" s="239"/>
      <c r="E65" s="240">
        <v>82.5</v>
      </c>
    </row>
    <row r="66" spans="1:5" ht="15.6" x14ac:dyDescent="0.3">
      <c r="A66" s="244"/>
      <c r="B66" s="245" t="s">
        <v>49</v>
      </c>
      <c r="C66" s="246" t="s">
        <v>50</v>
      </c>
      <c r="D66" s="246"/>
      <c r="E66" s="247">
        <v>155</v>
      </c>
    </row>
    <row r="67" spans="1:5" ht="15.6" x14ac:dyDescent="0.3">
      <c r="A67" s="234" t="s">
        <v>31</v>
      </c>
      <c r="B67" s="235" t="s">
        <v>68</v>
      </c>
      <c r="C67" s="235"/>
      <c r="D67" s="235"/>
      <c r="E67" s="236"/>
    </row>
    <row r="68" spans="1:5" ht="15.6" x14ac:dyDescent="0.3">
      <c r="A68" s="237"/>
      <c r="B68" s="238" t="s">
        <v>2</v>
      </c>
      <c r="C68" s="239" t="s">
        <v>69</v>
      </c>
      <c r="D68" s="239"/>
      <c r="E68" s="240"/>
    </row>
    <row r="69" spans="1:5" ht="15.6" x14ac:dyDescent="0.3">
      <c r="A69" s="237"/>
      <c r="B69" s="238"/>
      <c r="C69" s="241" t="s">
        <v>9</v>
      </c>
      <c r="D69" s="241" t="s">
        <v>206</v>
      </c>
      <c r="E69" s="240">
        <v>5900</v>
      </c>
    </row>
    <row r="70" spans="1:5" ht="15.6" x14ac:dyDescent="0.3">
      <c r="A70" s="237"/>
      <c r="B70" s="238"/>
      <c r="C70" s="241" t="s">
        <v>13</v>
      </c>
      <c r="D70" s="241" t="s">
        <v>73</v>
      </c>
      <c r="E70" s="242">
        <v>8800</v>
      </c>
    </row>
    <row r="71" spans="1:5" ht="15.6" x14ac:dyDescent="0.3">
      <c r="A71" s="237"/>
      <c r="B71" s="238" t="s">
        <v>6</v>
      </c>
      <c r="C71" s="239" t="s">
        <v>74</v>
      </c>
      <c r="D71" s="239"/>
      <c r="E71" s="240">
        <v>2650</v>
      </c>
    </row>
    <row r="72" spans="1:5" ht="33.75" customHeight="1" x14ac:dyDescent="0.3">
      <c r="A72" s="237"/>
      <c r="B72" s="238" t="s">
        <v>9</v>
      </c>
      <c r="C72" s="255" t="s">
        <v>75</v>
      </c>
      <c r="D72" s="255"/>
      <c r="E72" s="256">
        <v>6500</v>
      </c>
    </row>
    <row r="73" spans="1:5" ht="32.25" customHeight="1" x14ac:dyDescent="0.3">
      <c r="A73" s="237"/>
      <c r="B73" s="238" t="s">
        <v>13</v>
      </c>
      <c r="C73" s="257" t="s">
        <v>179</v>
      </c>
      <c r="D73" s="257"/>
      <c r="E73" s="258">
        <v>1100</v>
      </c>
    </row>
    <row r="74" spans="1:5" ht="34.5" customHeight="1" x14ac:dyDescent="0.3">
      <c r="A74" s="237"/>
      <c r="B74" s="238" t="s">
        <v>22</v>
      </c>
      <c r="C74" s="239" t="s">
        <v>77</v>
      </c>
      <c r="D74" s="239"/>
      <c r="E74" s="240">
        <v>7600</v>
      </c>
    </row>
    <row r="75" spans="1:5" ht="36.75" customHeight="1" x14ac:dyDescent="0.3">
      <c r="A75" s="237"/>
      <c r="B75" s="238" t="s">
        <v>39</v>
      </c>
      <c r="C75" s="239" t="s">
        <v>82</v>
      </c>
      <c r="D75" s="239"/>
      <c r="E75" s="240">
        <v>1670</v>
      </c>
    </row>
    <row r="76" spans="1:5" ht="33.75" customHeight="1" x14ac:dyDescent="0.3">
      <c r="A76" s="237"/>
      <c r="B76" s="238" t="s">
        <v>41</v>
      </c>
      <c r="C76" s="239" t="s">
        <v>83</v>
      </c>
      <c r="D76" s="239"/>
      <c r="E76" s="240">
        <v>1830</v>
      </c>
    </row>
    <row r="77" spans="1:5" ht="33.75" customHeight="1" x14ac:dyDescent="0.3">
      <c r="A77" s="237"/>
      <c r="B77" s="238" t="s">
        <v>43</v>
      </c>
      <c r="C77" s="239" t="s">
        <v>84</v>
      </c>
      <c r="D77" s="239"/>
      <c r="E77" s="240">
        <v>2310</v>
      </c>
    </row>
    <row r="78" spans="1:5" ht="31.5" customHeight="1" x14ac:dyDescent="0.3">
      <c r="A78" s="244"/>
      <c r="B78" s="245" t="s">
        <v>45</v>
      </c>
      <c r="C78" s="246" t="s">
        <v>85</v>
      </c>
      <c r="D78" s="246"/>
      <c r="E78" s="248">
        <v>4530</v>
      </c>
    </row>
    <row r="79" spans="1:5" ht="15.6" x14ac:dyDescent="0.3">
      <c r="A79" s="234" t="s">
        <v>33</v>
      </c>
      <c r="B79" s="235" t="s">
        <v>174</v>
      </c>
      <c r="C79" s="235"/>
      <c r="D79" s="235"/>
      <c r="E79" s="236"/>
    </row>
    <row r="80" spans="1:5" ht="15.6" x14ac:dyDescent="0.3">
      <c r="A80" s="237"/>
      <c r="B80" s="238" t="s">
        <v>2</v>
      </c>
      <c r="C80" s="239" t="s">
        <v>86</v>
      </c>
      <c r="D80" s="239"/>
      <c r="E80" s="240">
        <v>900</v>
      </c>
    </row>
    <row r="81" spans="1:5" ht="15.6" x14ac:dyDescent="0.3">
      <c r="A81" s="244"/>
      <c r="B81" s="245" t="s">
        <v>6</v>
      </c>
      <c r="C81" s="246" t="s">
        <v>87</v>
      </c>
      <c r="D81" s="246"/>
      <c r="E81" s="247">
        <v>110</v>
      </c>
    </row>
    <row r="82" spans="1:5" ht="39.75" customHeight="1" x14ac:dyDescent="0.3">
      <c r="A82" s="259" t="s">
        <v>37</v>
      </c>
      <c r="B82" s="260" t="s">
        <v>2</v>
      </c>
      <c r="C82" s="261" t="s">
        <v>162</v>
      </c>
      <c r="D82" s="262"/>
      <c r="E82" s="263">
        <v>425</v>
      </c>
    </row>
    <row r="83" spans="1:5" ht="38.25" customHeight="1" x14ac:dyDescent="0.3">
      <c r="A83" s="234" t="s">
        <v>39</v>
      </c>
      <c r="B83" s="235" t="s">
        <v>167</v>
      </c>
      <c r="C83" s="235"/>
      <c r="D83" s="235"/>
      <c r="E83" s="236"/>
    </row>
    <row r="84" spans="1:5" ht="15.6" x14ac:dyDescent="0.3">
      <c r="A84" s="237"/>
      <c r="B84" s="238" t="s">
        <v>2</v>
      </c>
      <c r="C84" s="264" t="s">
        <v>168</v>
      </c>
      <c r="D84" s="264"/>
      <c r="E84" s="242">
        <v>430</v>
      </c>
    </row>
    <row r="85" spans="1:5" ht="15.75" customHeight="1" x14ac:dyDescent="0.3">
      <c r="A85" s="237"/>
      <c r="B85" s="238" t="s">
        <v>6</v>
      </c>
      <c r="C85" s="264" t="s">
        <v>169</v>
      </c>
      <c r="D85" s="264"/>
      <c r="E85" s="242">
        <v>120</v>
      </c>
    </row>
    <row r="86" spans="1:5" ht="17.399999999999999" x14ac:dyDescent="0.3">
      <c r="A86" s="265" t="s">
        <v>97</v>
      </c>
      <c r="B86" s="266"/>
      <c r="C86" s="266"/>
      <c r="D86" s="266"/>
      <c r="E86" s="267"/>
    </row>
    <row r="87" spans="1:5" ht="15.6" x14ac:dyDescent="0.3">
      <c r="A87" s="234" t="s">
        <v>98</v>
      </c>
      <c r="B87" s="268" t="s">
        <v>99</v>
      </c>
      <c r="C87" s="268"/>
      <c r="D87" s="268"/>
      <c r="E87" s="269"/>
    </row>
    <row r="88" spans="1:5" ht="15.6" x14ac:dyDescent="0.3">
      <c r="A88" s="237"/>
      <c r="B88" s="270" t="s">
        <v>2</v>
      </c>
      <c r="C88" s="271" t="s">
        <v>180</v>
      </c>
      <c r="D88" s="272"/>
      <c r="E88" s="240">
        <v>95</v>
      </c>
    </row>
    <row r="89" spans="1:5" ht="15.75" customHeight="1" x14ac:dyDescent="0.3">
      <c r="A89" s="237"/>
      <c r="B89" s="270"/>
      <c r="C89" s="255" t="s">
        <v>175</v>
      </c>
      <c r="D89" s="255"/>
      <c r="E89" s="256"/>
    </row>
    <row r="90" spans="1:5" ht="21" customHeight="1" x14ac:dyDescent="0.3">
      <c r="A90" s="237"/>
      <c r="B90" s="270"/>
      <c r="C90" s="273" t="s">
        <v>176</v>
      </c>
      <c r="D90" s="264"/>
      <c r="E90" s="242"/>
    </row>
    <row r="91" spans="1:5" ht="39" customHeight="1" x14ac:dyDescent="0.3">
      <c r="A91" s="244"/>
      <c r="B91" s="274"/>
      <c r="C91" s="275" t="s">
        <v>209</v>
      </c>
      <c r="D91" s="275"/>
      <c r="E91" s="247"/>
    </row>
    <row r="92" spans="1:5" ht="39" customHeight="1" x14ac:dyDescent="0.3">
      <c r="A92" s="234" t="s">
        <v>101</v>
      </c>
      <c r="B92" s="260" t="s">
        <v>2</v>
      </c>
      <c r="C92" s="261" t="s">
        <v>102</v>
      </c>
      <c r="D92" s="262"/>
      <c r="E92" s="263">
        <v>70</v>
      </c>
    </row>
    <row r="93" spans="1:5" ht="15.6" x14ac:dyDescent="0.3">
      <c r="A93" s="234" t="s">
        <v>103</v>
      </c>
      <c r="B93" s="235" t="s">
        <v>104</v>
      </c>
      <c r="C93" s="235"/>
      <c r="D93" s="235"/>
      <c r="E93" s="236"/>
    </row>
    <row r="94" spans="1:5" ht="15.6" x14ac:dyDescent="0.3">
      <c r="A94" s="276"/>
      <c r="B94" s="277" t="s">
        <v>105</v>
      </c>
      <c r="C94" s="277"/>
      <c r="D94" s="277"/>
      <c r="E94" s="278"/>
    </row>
    <row r="95" spans="1:5" ht="42" customHeight="1" x14ac:dyDescent="0.3">
      <c r="A95" s="237"/>
      <c r="B95" s="270" t="s">
        <v>2</v>
      </c>
      <c r="C95" s="271" t="s">
        <v>106</v>
      </c>
      <c r="D95" s="272"/>
      <c r="E95" s="240">
        <v>330</v>
      </c>
    </row>
    <row r="96" spans="1:5" ht="23.25" customHeight="1" x14ac:dyDescent="0.3">
      <c r="A96" s="237"/>
      <c r="B96" s="270" t="s">
        <v>6</v>
      </c>
      <c r="C96" s="271" t="s">
        <v>107</v>
      </c>
      <c r="D96" s="272"/>
      <c r="E96" s="240">
        <v>200</v>
      </c>
    </row>
    <row r="97" spans="1:5" ht="51.75" customHeight="1" x14ac:dyDescent="0.3">
      <c r="A97" s="237"/>
      <c r="B97" s="270" t="s">
        <v>9</v>
      </c>
      <c r="C97" s="271" t="s">
        <v>108</v>
      </c>
      <c r="D97" s="272"/>
      <c r="E97" s="240">
        <v>280</v>
      </c>
    </row>
    <row r="98" spans="1:5" ht="15.75" customHeight="1" x14ac:dyDescent="0.3">
      <c r="A98" s="237"/>
      <c r="B98" s="270" t="s">
        <v>13</v>
      </c>
      <c r="C98" s="271" t="s">
        <v>109</v>
      </c>
      <c r="D98" s="272"/>
      <c r="E98" s="240">
        <v>550</v>
      </c>
    </row>
    <row r="99" spans="1:5" ht="15.6" x14ac:dyDescent="0.3">
      <c r="A99" s="237"/>
      <c r="B99" s="270" t="s">
        <v>15</v>
      </c>
      <c r="C99" s="271" t="s">
        <v>110</v>
      </c>
      <c r="D99" s="272"/>
      <c r="E99" s="240">
        <v>590</v>
      </c>
    </row>
    <row r="100" spans="1:5" ht="15.6" x14ac:dyDescent="0.3">
      <c r="A100" s="237"/>
      <c r="B100" s="270" t="s">
        <v>22</v>
      </c>
      <c r="C100" s="271" t="s">
        <v>111</v>
      </c>
      <c r="D100" s="272"/>
      <c r="E100" s="240">
        <v>190</v>
      </c>
    </row>
    <row r="101" spans="1:5" ht="86.25" customHeight="1" x14ac:dyDescent="0.3">
      <c r="A101" s="237"/>
      <c r="B101" s="270" t="s">
        <v>31</v>
      </c>
      <c r="C101" s="271" t="s">
        <v>112</v>
      </c>
      <c r="D101" s="272"/>
      <c r="E101" s="240">
        <v>90</v>
      </c>
    </row>
    <row r="102" spans="1:5" ht="15.6" x14ac:dyDescent="0.3">
      <c r="A102" s="237"/>
      <c r="B102" s="270" t="s">
        <v>33</v>
      </c>
      <c r="C102" s="271" t="s">
        <v>113</v>
      </c>
      <c r="D102" s="272"/>
      <c r="E102" s="240">
        <v>190</v>
      </c>
    </row>
    <row r="103" spans="1:5" ht="28.5" customHeight="1" x14ac:dyDescent="0.3">
      <c r="A103" s="244"/>
      <c r="B103" s="245" t="s">
        <v>35</v>
      </c>
      <c r="C103" s="253" t="s">
        <v>114</v>
      </c>
      <c r="D103" s="253"/>
      <c r="E103" s="247">
        <v>580</v>
      </c>
    </row>
    <row r="104" spans="1:5" ht="15.6" x14ac:dyDescent="0.3">
      <c r="A104" s="234" t="s">
        <v>115</v>
      </c>
      <c r="B104" s="235" t="s">
        <v>116</v>
      </c>
      <c r="C104" s="235"/>
      <c r="D104" s="235"/>
      <c r="E104" s="236"/>
    </row>
    <row r="105" spans="1:5" ht="54.75" customHeight="1" x14ac:dyDescent="0.3">
      <c r="A105" s="237"/>
      <c r="B105" s="238" t="s">
        <v>2</v>
      </c>
      <c r="C105" s="264" t="s">
        <v>117</v>
      </c>
      <c r="D105" s="264"/>
      <c r="E105" s="242"/>
    </row>
    <row r="106" spans="1:5" ht="46.8" x14ac:dyDescent="0.3">
      <c r="A106" s="237"/>
      <c r="B106" s="270"/>
      <c r="C106" s="241" t="s">
        <v>2</v>
      </c>
      <c r="D106" s="279" t="s">
        <v>183</v>
      </c>
      <c r="E106" s="240">
        <v>60</v>
      </c>
    </row>
    <row r="107" spans="1:5" ht="15.6" x14ac:dyDescent="0.3">
      <c r="A107" s="237"/>
      <c r="B107" s="270"/>
      <c r="C107" s="241" t="s">
        <v>13</v>
      </c>
      <c r="D107" s="280" t="s">
        <v>120</v>
      </c>
      <c r="E107" s="240">
        <v>35</v>
      </c>
    </row>
    <row r="108" spans="1:5" ht="15.6" x14ac:dyDescent="0.3">
      <c r="A108" s="237"/>
      <c r="B108" s="270" t="s">
        <v>6</v>
      </c>
      <c r="C108" s="264" t="s">
        <v>121</v>
      </c>
      <c r="D108" s="264"/>
      <c r="E108" s="242"/>
    </row>
    <row r="109" spans="1:5" ht="15.6" x14ac:dyDescent="0.3">
      <c r="A109" s="237"/>
      <c r="B109" s="270"/>
      <c r="C109" s="241" t="s">
        <v>2</v>
      </c>
      <c r="D109" s="280" t="s">
        <v>122</v>
      </c>
      <c r="E109" s="240">
        <v>16</v>
      </c>
    </row>
    <row r="110" spans="1:5" ht="15.6" x14ac:dyDescent="0.3">
      <c r="A110" s="237"/>
      <c r="B110" s="270"/>
      <c r="C110" s="241" t="s">
        <v>6</v>
      </c>
      <c r="D110" s="280" t="s">
        <v>123</v>
      </c>
      <c r="E110" s="240">
        <v>5</v>
      </c>
    </row>
    <row r="111" spans="1:5" ht="34.5" customHeight="1" x14ac:dyDescent="0.3">
      <c r="A111" s="237"/>
      <c r="B111" s="270" t="s">
        <v>13</v>
      </c>
      <c r="C111" s="264" t="s">
        <v>127</v>
      </c>
      <c r="D111" s="264"/>
      <c r="E111" s="242"/>
    </row>
    <row r="112" spans="1:5" ht="31.2" x14ac:dyDescent="0.3">
      <c r="A112" s="237"/>
      <c r="B112" s="270"/>
      <c r="C112" s="241" t="s">
        <v>2</v>
      </c>
      <c r="D112" s="280" t="s">
        <v>128</v>
      </c>
      <c r="E112" s="240">
        <v>16</v>
      </c>
    </row>
    <row r="113" spans="1:5" ht="31.5" customHeight="1" x14ac:dyDescent="0.3">
      <c r="A113" s="237"/>
      <c r="B113" s="270" t="s">
        <v>15</v>
      </c>
      <c r="C113" s="271" t="s">
        <v>129</v>
      </c>
      <c r="D113" s="272"/>
      <c r="E113" s="240">
        <v>280</v>
      </c>
    </row>
    <row r="114" spans="1:5" ht="37.5" customHeight="1" x14ac:dyDescent="0.3">
      <c r="A114" s="244"/>
      <c r="B114" s="274" t="s">
        <v>22</v>
      </c>
      <c r="C114" s="253" t="s">
        <v>130</v>
      </c>
      <c r="D114" s="253"/>
      <c r="E114" s="247">
        <v>380</v>
      </c>
    </row>
    <row r="115" spans="1:5" s="215" customFormat="1" ht="105.75" customHeight="1" x14ac:dyDescent="0.3">
      <c r="A115" s="244"/>
      <c r="B115" s="281" t="s">
        <v>217</v>
      </c>
      <c r="C115" s="261"/>
      <c r="D115" s="261"/>
      <c r="E115" s="262"/>
    </row>
    <row r="116" spans="1:5" ht="36" customHeight="1" x14ac:dyDescent="0.3">
      <c r="A116" s="259" t="s">
        <v>131</v>
      </c>
      <c r="B116" s="260" t="s">
        <v>2</v>
      </c>
      <c r="C116" s="261" t="s">
        <v>132</v>
      </c>
      <c r="D116" s="262"/>
      <c r="E116" s="263">
        <v>60</v>
      </c>
    </row>
    <row r="117" spans="1:5" ht="15.6" x14ac:dyDescent="0.3">
      <c r="A117" s="234" t="s">
        <v>133</v>
      </c>
      <c r="B117" s="235" t="s">
        <v>134</v>
      </c>
      <c r="C117" s="235"/>
      <c r="D117" s="235"/>
      <c r="E117" s="236"/>
    </row>
    <row r="118" spans="1:5" ht="15.6" x14ac:dyDescent="0.3">
      <c r="A118" s="237"/>
      <c r="B118" s="270" t="s">
        <v>2</v>
      </c>
      <c r="C118" s="271" t="s">
        <v>135</v>
      </c>
      <c r="D118" s="272"/>
      <c r="E118" s="240">
        <v>300</v>
      </c>
    </row>
    <row r="119" spans="1:5" ht="15.6" x14ac:dyDescent="0.3">
      <c r="A119" s="237"/>
      <c r="B119" s="270" t="s">
        <v>9</v>
      </c>
      <c r="C119" s="264" t="s">
        <v>137</v>
      </c>
      <c r="D119" s="264"/>
      <c r="E119" s="242"/>
    </row>
    <row r="120" spans="1:5" ht="15.6" x14ac:dyDescent="0.3">
      <c r="A120" s="237"/>
      <c r="B120" s="270"/>
      <c r="C120" s="280" t="s">
        <v>2</v>
      </c>
      <c r="D120" s="282" t="s">
        <v>138</v>
      </c>
      <c r="E120" s="240">
        <v>75</v>
      </c>
    </row>
    <row r="121" spans="1:5" ht="15.6" x14ac:dyDescent="0.3">
      <c r="A121" s="237"/>
      <c r="B121" s="270"/>
      <c r="C121" s="280" t="s">
        <v>6</v>
      </c>
      <c r="D121" s="282" t="s">
        <v>139</v>
      </c>
      <c r="E121" s="240">
        <v>45</v>
      </c>
    </row>
    <row r="122" spans="1:5" ht="33.75" customHeight="1" x14ac:dyDescent="0.3">
      <c r="A122" s="237"/>
      <c r="B122" s="270" t="s">
        <v>13</v>
      </c>
      <c r="C122" s="271" t="s">
        <v>140</v>
      </c>
      <c r="D122" s="272"/>
      <c r="E122" s="240">
        <v>35</v>
      </c>
    </row>
    <row r="123" spans="1:5" ht="31.5" customHeight="1" x14ac:dyDescent="0.3">
      <c r="A123" s="237"/>
      <c r="B123" s="270" t="s">
        <v>15</v>
      </c>
      <c r="C123" s="239" t="s">
        <v>141</v>
      </c>
      <c r="D123" s="239"/>
      <c r="E123" s="240">
        <v>65</v>
      </c>
    </row>
    <row r="124" spans="1:5" ht="31.5" customHeight="1" x14ac:dyDescent="0.3">
      <c r="A124" s="237"/>
      <c r="B124" s="270" t="s">
        <v>22</v>
      </c>
      <c r="C124" s="283" t="s">
        <v>142</v>
      </c>
      <c r="D124" s="284"/>
      <c r="E124" s="258">
        <v>14</v>
      </c>
    </row>
    <row r="125" spans="1:5" ht="55.5" customHeight="1" x14ac:dyDescent="0.3">
      <c r="A125" s="237"/>
      <c r="B125" s="270" t="s">
        <v>31</v>
      </c>
      <c r="C125" s="271" t="s">
        <v>143</v>
      </c>
      <c r="D125" s="272"/>
      <c r="E125" s="240">
        <v>12</v>
      </c>
    </row>
    <row r="126" spans="1:5" ht="15.6" x14ac:dyDescent="0.3">
      <c r="A126" s="237"/>
      <c r="B126" s="270" t="s">
        <v>33</v>
      </c>
      <c r="C126" s="271" t="s">
        <v>144</v>
      </c>
      <c r="D126" s="272"/>
      <c r="E126" s="240">
        <v>16</v>
      </c>
    </row>
    <row r="127" spans="1:5" ht="15.6" x14ac:dyDescent="0.3">
      <c r="A127" s="237"/>
      <c r="B127" s="270" t="s">
        <v>35</v>
      </c>
      <c r="C127" s="271" t="s">
        <v>145</v>
      </c>
      <c r="D127" s="272"/>
      <c r="E127" s="240">
        <v>45</v>
      </c>
    </row>
    <row r="128" spans="1:5" ht="35.25" customHeight="1" x14ac:dyDescent="0.3">
      <c r="A128" s="244"/>
      <c r="B128" s="274" t="s">
        <v>37</v>
      </c>
      <c r="C128" s="253" t="s">
        <v>146</v>
      </c>
      <c r="D128" s="253"/>
      <c r="E128" s="247">
        <v>35</v>
      </c>
    </row>
    <row r="129" spans="1:5" ht="34.5" customHeight="1" x14ac:dyDescent="0.3">
      <c r="A129" s="259" t="s">
        <v>147</v>
      </c>
      <c r="B129" s="285" t="s">
        <v>2</v>
      </c>
      <c r="C129" s="261" t="s">
        <v>164</v>
      </c>
      <c r="D129" s="262"/>
      <c r="E129" s="263">
        <v>115</v>
      </c>
    </row>
    <row r="130" spans="1:5" ht="15.6" x14ac:dyDescent="0.3">
      <c r="A130" s="234" t="s">
        <v>148</v>
      </c>
      <c r="B130" s="235" t="s">
        <v>165</v>
      </c>
      <c r="C130" s="235"/>
      <c r="D130" s="235"/>
      <c r="E130" s="236"/>
    </row>
    <row r="131" spans="1:5" ht="15.6" x14ac:dyDescent="0.3">
      <c r="A131" s="237"/>
      <c r="B131" s="238" t="s">
        <v>2</v>
      </c>
      <c r="C131" s="271" t="s">
        <v>149</v>
      </c>
      <c r="D131" s="272"/>
      <c r="E131" s="240">
        <v>550</v>
      </c>
    </row>
    <row r="132" spans="1:5" ht="15.6" x14ac:dyDescent="0.3">
      <c r="A132" s="237"/>
      <c r="B132" s="238" t="s">
        <v>6</v>
      </c>
      <c r="C132" s="271" t="s">
        <v>150</v>
      </c>
      <c r="D132" s="272"/>
      <c r="E132" s="240">
        <v>310</v>
      </c>
    </row>
    <row r="133" spans="1:5" ht="15.6" x14ac:dyDescent="0.3">
      <c r="A133" s="237"/>
      <c r="B133" s="238" t="s">
        <v>9</v>
      </c>
      <c r="C133" s="271" t="s">
        <v>151</v>
      </c>
      <c r="D133" s="272"/>
      <c r="E133" s="240">
        <v>800</v>
      </c>
    </row>
    <row r="134" spans="1:5" ht="15.6" x14ac:dyDescent="0.3">
      <c r="A134" s="244"/>
      <c r="B134" s="245" t="s">
        <v>13</v>
      </c>
      <c r="C134" s="253" t="s">
        <v>152</v>
      </c>
      <c r="D134" s="253"/>
      <c r="E134" s="247">
        <v>155</v>
      </c>
    </row>
    <row r="135" spans="1:5" ht="47.25" customHeight="1" x14ac:dyDescent="0.3">
      <c r="A135" s="234" t="s">
        <v>153</v>
      </c>
      <c r="B135" s="235" t="s">
        <v>185</v>
      </c>
      <c r="C135" s="235"/>
      <c r="D135" s="235"/>
      <c r="E135" s="236"/>
    </row>
    <row r="136" spans="1:5" ht="15.6" x14ac:dyDescent="0.3">
      <c r="A136" s="237"/>
      <c r="B136" s="286" t="s">
        <v>2</v>
      </c>
      <c r="C136" s="272" t="s">
        <v>154</v>
      </c>
      <c r="D136" s="272"/>
      <c r="E136" s="240">
        <v>740</v>
      </c>
    </row>
    <row r="137" spans="1:5" ht="15.6" x14ac:dyDescent="0.3">
      <c r="A137" s="244"/>
      <c r="B137" s="245" t="s">
        <v>6</v>
      </c>
      <c r="C137" s="253" t="s">
        <v>155</v>
      </c>
      <c r="D137" s="253"/>
      <c r="E137" s="247">
        <v>900</v>
      </c>
    </row>
    <row r="138" spans="1:5" x14ac:dyDescent="0.3">
      <c r="A138" s="287"/>
      <c r="B138" s="287"/>
      <c r="C138" s="287"/>
      <c r="D138" s="287"/>
      <c r="E138" s="288"/>
    </row>
    <row r="139" spans="1:5" x14ac:dyDescent="0.3">
      <c r="A139" s="287"/>
      <c r="B139" s="287"/>
      <c r="C139" s="287"/>
      <c r="D139" s="287"/>
      <c r="E139" s="288"/>
    </row>
    <row r="140" spans="1:5" x14ac:dyDescent="0.3">
      <c r="A140" s="287"/>
      <c r="B140" s="287"/>
      <c r="C140" s="287"/>
      <c r="D140" s="287"/>
      <c r="E140" s="288"/>
    </row>
  </sheetData>
  <sheetProtection algorithmName="SHA-512" hashValue="d0PJoTQ1EVjvTS+VeLD8hLSEl6y0vxIodhhzcoohYu6SaBy0ZXQUZMAeSy3/ODY6r8LKptd9lvxQuyKhORUM0Q==" saltValue="KeI4mhmqlQTJhvmER018aQ==" spinCount="100000" sheet="1" objects="1" scenarios="1"/>
  <mergeCells count="122">
    <mergeCell ref="D1:E1"/>
    <mergeCell ref="C134:D134"/>
    <mergeCell ref="B135:E135"/>
    <mergeCell ref="C136:D136"/>
    <mergeCell ref="C137:D137"/>
    <mergeCell ref="C128:D128"/>
    <mergeCell ref="C129:D129"/>
    <mergeCell ref="B130:E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3:D113"/>
    <mergeCell ref="C114:D114"/>
    <mergeCell ref="C116:D116"/>
    <mergeCell ref="B117:E117"/>
    <mergeCell ref="C118:D118"/>
    <mergeCell ref="C119:D119"/>
    <mergeCell ref="B115:E115"/>
    <mergeCell ref="C102:D102"/>
    <mergeCell ref="C103:D103"/>
    <mergeCell ref="B104:E104"/>
    <mergeCell ref="C105:D105"/>
    <mergeCell ref="C108:D108"/>
    <mergeCell ref="C111:D111"/>
    <mergeCell ref="C96:D96"/>
    <mergeCell ref="C97:D97"/>
    <mergeCell ref="C98:D98"/>
    <mergeCell ref="C99:D99"/>
    <mergeCell ref="C100:D100"/>
    <mergeCell ref="C101:D101"/>
    <mergeCell ref="C89:D89"/>
    <mergeCell ref="C90:D90"/>
    <mergeCell ref="C91:D91"/>
    <mergeCell ref="B93:E93"/>
    <mergeCell ref="B94:E94"/>
    <mergeCell ref="C95:D95"/>
    <mergeCell ref="B83:E83"/>
    <mergeCell ref="C84:D84"/>
    <mergeCell ref="C85:D85"/>
    <mergeCell ref="A86:E86"/>
    <mergeCell ref="B87:D87"/>
    <mergeCell ref="C88:D88"/>
    <mergeCell ref="C92:D92"/>
    <mergeCell ref="C77:D77"/>
    <mergeCell ref="C78:D78"/>
    <mergeCell ref="B79:E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B67:E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B53:E53"/>
    <mergeCell ref="B54:E54"/>
    <mergeCell ref="B55:E55"/>
    <mergeCell ref="C56:D56"/>
    <mergeCell ref="C45:D45"/>
    <mergeCell ref="C46:D46"/>
    <mergeCell ref="B47:E47"/>
    <mergeCell ref="B48:E48"/>
    <mergeCell ref="B49:E49"/>
    <mergeCell ref="B50:E50"/>
    <mergeCell ref="C39:D39"/>
    <mergeCell ref="C40:D40"/>
    <mergeCell ref="C41:D41"/>
    <mergeCell ref="C42:D42"/>
    <mergeCell ref="C43:D43"/>
    <mergeCell ref="C44:D44"/>
    <mergeCell ref="C33:D33"/>
    <mergeCell ref="B34:E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B21:E21"/>
    <mergeCell ref="C22:D22"/>
    <mergeCell ref="C23:D23"/>
    <mergeCell ref="C24:D24"/>
    <mergeCell ref="C25:D25"/>
    <mergeCell ref="C26:D26"/>
    <mergeCell ref="A2:E2"/>
    <mergeCell ref="C12:D12"/>
    <mergeCell ref="C16:D16"/>
    <mergeCell ref="C17:D17"/>
    <mergeCell ref="B18:E18"/>
    <mergeCell ref="C19:D19"/>
    <mergeCell ref="C20:D20"/>
    <mergeCell ref="A4:A5"/>
    <mergeCell ref="B4:D5"/>
    <mergeCell ref="B6:D6"/>
    <mergeCell ref="B7:E7"/>
    <mergeCell ref="C8:D8"/>
    <mergeCell ref="C11:D11"/>
  </mergeCells>
  <printOptions horizontalCentered="1"/>
  <pageMargins left="0.11811023622047245" right="0.11811023622047245" top="0.35433070866141736" bottom="0.35433070866141736" header="0.31496062992125984" footer="0"/>
  <pageSetup paperSize="9" scale="96" fitToHeight="4" orientation="portrait" r:id="rId1"/>
  <headerFooter>
    <oddFooter>&amp;RStrona &amp;P z &amp;N</oddFooter>
  </headerFooter>
  <rowBreaks count="3" manualBreakCount="3">
    <brk id="47" max="16383" man="1"/>
    <brk id="85" max="16383" man="1"/>
    <brk id="1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22"/>
  <sheetViews>
    <sheetView view="pageBreakPreview" zoomScaleNormal="100" zoomScaleSheetLayoutView="100" workbookViewId="0">
      <selection activeCell="C24" sqref="C24:D24"/>
    </sheetView>
  </sheetViews>
  <sheetFormatPr defaultRowHeight="14.4" outlineLevelCol="1" x14ac:dyDescent="0.3"/>
  <cols>
    <col min="1" max="1" width="8.6640625" bestFit="1" customWidth="1"/>
    <col min="2" max="2" width="5.33203125" customWidth="1"/>
    <col min="3" max="3" width="9.109375" customWidth="1"/>
    <col min="4" max="4" width="62.88671875" customWidth="1"/>
    <col min="5" max="5" width="13.88671875" style="96" customWidth="1"/>
    <col min="6" max="6" width="14" style="96" customWidth="1"/>
    <col min="7" max="7" width="16.44140625" customWidth="1"/>
    <col min="8" max="8" width="0" style="38" hidden="1" customWidth="1" outlineLevel="1"/>
    <col min="9" max="9" width="10" style="38" hidden="1" customWidth="1" outlineLevel="1"/>
    <col min="10" max="10" width="0" style="38" hidden="1" customWidth="1" outlineLevel="1"/>
    <col min="11" max="11" width="9.109375" style="38" collapsed="1"/>
    <col min="12" max="22" width="9.109375" style="38"/>
  </cols>
  <sheetData>
    <row r="1" spans="1:9" ht="52.5" customHeight="1" x14ac:dyDescent="0.3">
      <c r="D1" s="175" t="s">
        <v>207</v>
      </c>
      <c r="E1" s="175"/>
      <c r="F1" s="175"/>
      <c r="G1" s="175"/>
      <c r="H1" s="85"/>
    </row>
    <row r="2" spans="1:9" ht="51.75" customHeight="1" x14ac:dyDescent="0.3">
      <c r="A2" s="178" t="s">
        <v>225</v>
      </c>
      <c r="B2" s="178"/>
      <c r="C2" s="178"/>
      <c r="D2" s="178"/>
      <c r="E2" s="178"/>
      <c r="F2" s="178"/>
      <c r="G2" s="178"/>
    </row>
    <row r="3" spans="1:9" ht="15.6" x14ac:dyDescent="0.3">
      <c r="A3" s="102" t="s">
        <v>219</v>
      </c>
      <c r="B3" s="4"/>
      <c r="C3" s="4"/>
      <c r="D3" s="4"/>
      <c r="E3" s="87"/>
      <c r="F3" s="87"/>
      <c r="G3" s="5"/>
    </row>
    <row r="4" spans="1:9" ht="15.75" customHeight="1" x14ac:dyDescent="0.3">
      <c r="A4" s="176" t="s">
        <v>210</v>
      </c>
      <c r="B4" s="153" t="s">
        <v>1</v>
      </c>
      <c r="C4" s="154"/>
      <c r="D4" s="155"/>
      <c r="E4" s="97" t="s">
        <v>156</v>
      </c>
      <c r="F4" s="97" t="s">
        <v>201</v>
      </c>
      <c r="G4" s="76" t="s">
        <v>156</v>
      </c>
    </row>
    <row r="5" spans="1:9" ht="30" customHeight="1" x14ac:dyDescent="0.3">
      <c r="A5" s="177"/>
      <c r="B5" s="156"/>
      <c r="C5" s="157"/>
      <c r="D5" s="158"/>
      <c r="E5" s="98" t="s">
        <v>204</v>
      </c>
      <c r="F5" s="98"/>
      <c r="G5" s="77" t="s">
        <v>195</v>
      </c>
      <c r="I5" s="38" t="s">
        <v>203</v>
      </c>
    </row>
    <row r="6" spans="1:9" ht="15.6" x14ac:dyDescent="0.3">
      <c r="A6" s="86">
        <v>1</v>
      </c>
      <c r="B6" s="159">
        <v>2</v>
      </c>
      <c r="C6" s="160"/>
      <c r="D6" s="161"/>
      <c r="E6" s="6">
        <v>3</v>
      </c>
      <c r="F6" s="6">
        <v>4</v>
      </c>
      <c r="G6" s="6">
        <v>5</v>
      </c>
    </row>
    <row r="7" spans="1:9" ht="15.6" x14ac:dyDescent="0.3">
      <c r="A7" s="7" t="s">
        <v>2</v>
      </c>
      <c r="B7" s="136" t="s">
        <v>3</v>
      </c>
      <c r="C7" s="137"/>
      <c r="D7" s="137"/>
      <c r="E7" s="137"/>
      <c r="F7" s="137"/>
      <c r="G7" s="138"/>
    </row>
    <row r="8" spans="1:9" ht="15.6" x14ac:dyDescent="0.3">
      <c r="A8" s="8"/>
      <c r="B8" s="83" t="s">
        <v>2</v>
      </c>
      <c r="C8" s="151" t="s">
        <v>4</v>
      </c>
      <c r="D8" s="151"/>
      <c r="E8" s="10"/>
      <c r="F8" s="15"/>
      <c r="G8" s="16"/>
    </row>
    <row r="9" spans="1:9" ht="15.6" x14ac:dyDescent="0.3">
      <c r="A9" s="8"/>
      <c r="B9" s="83"/>
      <c r="C9" s="81" t="s">
        <v>2</v>
      </c>
      <c r="D9" s="81" t="s">
        <v>5</v>
      </c>
      <c r="E9" s="10">
        <f>ROUND($G9/1.08,2)</f>
        <v>5657.41</v>
      </c>
      <c r="F9" s="107">
        <f>G9-E9</f>
        <v>452.59000000000015</v>
      </c>
      <c r="G9" s="14">
        <f>SUM('Cennik TCI'!E9)</f>
        <v>6110</v>
      </c>
      <c r="I9" s="100">
        <v>0.08</v>
      </c>
    </row>
    <row r="10" spans="1:9" ht="15.6" x14ac:dyDescent="0.3">
      <c r="A10" s="8"/>
      <c r="B10" s="83"/>
      <c r="C10" s="82" t="s">
        <v>6</v>
      </c>
      <c r="D10" s="82" t="s">
        <v>7</v>
      </c>
      <c r="E10" s="13">
        <f>ROUND($G10/1.08,2)</f>
        <v>3379.63</v>
      </c>
      <c r="F10" s="107">
        <f>G10-E10</f>
        <v>270.36999999999989</v>
      </c>
      <c r="G10" s="14">
        <f>SUM('Cennik TCI'!E10)</f>
        <v>3650</v>
      </c>
      <c r="I10" s="100">
        <v>0.08</v>
      </c>
    </row>
    <row r="11" spans="1:9" ht="21" customHeight="1" x14ac:dyDescent="0.3">
      <c r="A11" s="8"/>
      <c r="B11" s="83" t="s">
        <v>6</v>
      </c>
      <c r="C11" s="125" t="s">
        <v>215</v>
      </c>
      <c r="D11" s="125"/>
      <c r="E11" s="13">
        <f>ROUND($G11/1.08,2)</f>
        <v>5657.41</v>
      </c>
      <c r="F11" s="13">
        <f>G11-E11</f>
        <v>452.59000000000015</v>
      </c>
      <c r="G11" s="14">
        <f>SUM('Cennik TCI'!E11)</f>
        <v>6110</v>
      </c>
      <c r="I11" s="100">
        <v>0.08</v>
      </c>
    </row>
    <row r="12" spans="1:9" ht="15.6" x14ac:dyDescent="0.3">
      <c r="A12" s="8"/>
      <c r="B12" s="83" t="s">
        <v>9</v>
      </c>
      <c r="C12" s="125" t="s">
        <v>10</v>
      </c>
      <c r="D12" s="125"/>
      <c r="E12" s="13"/>
      <c r="F12" s="13"/>
      <c r="G12" s="14"/>
      <c r="I12" s="99"/>
    </row>
    <row r="13" spans="1:9" ht="15.6" x14ac:dyDescent="0.3">
      <c r="A13" s="8"/>
      <c r="B13" s="83"/>
      <c r="C13" s="82" t="s">
        <v>2</v>
      </c>
      <c r="D13" s="82" t="s">
        <v>211</v>
      </c>
      <c r="E13" s="13">
        <f t="shared" ref="E13:E14" si="0">ROUND($G13/1.08,2)</f>
        <v>5657.41</v>
      </c>
      <c r="F13" s="107">
        <f t="shared" ref="F13:F14" si="1">G13-E13</f>
        <v>452.59000000000015</v>
      </c>
      <c r="G13" s="14">
        <f>SUM('Cennik TCI'!E13)</f>
        <v>6110</v>
      </c>
      <c r="I13" s="100">
        <v>0.08</v>
      </c>
    </row>
    <row r="14" spans="1:9" ht="15.6" x14ac:dyDescent="0.3">
      <c r="A14" s="8"/>
      <c r="B14" s="83" t="s">
        <v>13</v>
      </c>
      <c r="C14" s="127" t="s">
        <v>14</v>
      </c>
      <c r="D14" s="127"/>
      <c r="E14" s="19">
        <f t="shared" si="0"/>
        <v>1694.44</v>
      </c>
      <c r="F14" s="23">
        <f t="shared" si="1"/>
        <v>135.55999999999995</v>
      </c>
      <c r="G14" s="24">
        <f>SUM('Cennik TCI'!E14)</f>
        <v>1830</v>
      </c>
      <c r="I14" s="100">
        <v>0.08</v>
      </c>
    </row>
    <row r="15" spans="1:9" ht="15.6" x14ac:dyDescent="0.3">
      <c r="A15" s="7" t="s">
        <v>9</v>
      </c>
      <c r="B15" s="136" t="s">
        <v>24</v>
      </c>
      <c r="C15" s="137"/>
      <c r="D15" s="137"/>
      <c r="E15" s="137"/>
      <c r="F15" s="137"/>
      <c r="G15" s="138"/>
      <c r="I15" s="99"/>
    </row>
    <row r="16" spans="1:9" ht="15.6" x14ac:dyDescent="0.3">
      <c r="A16" s="8"/>
      <c r="B16" s="83" t="s">
        <v>2</v>
      </c>
      <c r="C16" s="125" t="s">
        <v>25</v>
      </c>
      <c r="D16" s="126"/>
      <c r="E16" s="90">
        <f t="shared" ref="E16:E27" si="2">ROUND($G16/1.08,2)</f>
        <v>1740.74</v>
      </c>
      <c r="F16" s="90">
        <f t="shared" ref="F16:F27" si="3">G16-E16</f>
        <v>139.26</v>
      </c>
      <c r="G16" s="14">
        <f>SUM('Cennik TCI'!E16)</f>
        <v>1880</v>
      </c>
      <c r="I16" s="100">
        <v>0.08</v>
      </c>
    </row>
    <row r="17" spans="1:9" ht="15.6" x14ac:dyDescent="0.3">
      <c r="A17" s="8"/>
      <c r="B17" s="83" t="s">
        <v>6</v>
      </c>
      <c r="C17" s="125" t="s">
        <v>26</v>
      </c>
      <c r="D17" s="126"/>
      <c r="E17" s="90">
        <f t="shared" si="2"/>
        <v>2074.0700000000002</v>
      </c>
      <c r="F17" s="90">
        <f t="shared" si="3"/>
        <v>165.92999999999984</v>
      </c>
      <c r="G17" s="14">
        <f>SUM('Cennik TCI'!E17)</f>
        <v>2240</v>
      </c>
      <c r="I17" s="100">
        <v>0.08</v>
      </c>
    </row>
    <row r="18" spans="1:9" ht="15.6" x14ac:dyDescent="0.3">
      <c r="A18" s="8"/>
      <c r="B18" s="83" t="s">
        <v>9</v>
      </c>
      <c r="C18" s="125" t="s">
        <v>27</v>
      </c>
      <c r="D18" s="126"/>
      <c r="E18" s="90">
        <f t="shared" si="2"/>
        <v>1990.74</v>
      </c>
      <c r="F18" s="90">
        <f t="shared" si="3"/>
        <v>159.26</v>
      </c>
      <c r="G18" s="14">
        <f>SUM('Cennik TCI'!E18)</f>
        <v>2150</v>
      </c>
      <c r="I18" s="100">
        <v>0.08</v>
      </c>
    </row>
    <row r="19" spans="1:9" ht="15.6" x14ac:dyDescent="0.3">
      <c r="A19" s="8"/>
      <c r="B19" s="83" t="s">
        <v>13</v>
      </c>
      <c r="C19" s="125" t="s">
        <v>28</v>
      </c>
      <c r="D19" s="126"/>
      <c r="E19" s="90">
        <f t="shared" si="2"/>
        <v>754.63</v>
      </c>
      <c r="F19" s="90">
        <f t="shared" si="3"/>
        <v>60.370000000000005</v>
      </c>
      <c r="G19" s="14">
        <f>SUM('Cennik TCI'!E19)</f>
        <v>815</v>
      </c>
      <c r="I19" s="100">
        <v>0.08</v>
      </c>
    </row>
    <row r="20" spans="1:9" ht="15.6" x14ac:dyDescent="0.3">
      <c r="A20" s="8"/>
      <c r="B20" s="83" t="s">
        <v>15</v>
      </c>
      <c r="C20" s="125" t="s">
        <v>29</v>
      </c>
      <c r="D20" s="126"/>
      <c r="E20" s="90">
        <f t="shared" si="2"/>
        <v>861.11</v>
      </c>
      <c r="F20" s="90">
        <f t="shared" si="3"/>
        <v>68.889999999999986</v>
      </c>
      <c r="G20" s="14">
        <f>SUM('Cennik TCI'!E20)</f>
        <v>930</v>
      </c>
      <c r="I20" s="100">
        <v>0.08</v>
      </c>
    </row>
    <row r="21" spans="1:9" ht="15.6" x14ac:dyDescent="0.3">
      <c r="A21" s="8"/>
      <c r="B21" s="83" t="s">
        <v>22</v>
      </c>
      <c r="C21" s="125" t="s">
        <v>30</v>
      </c>
      <c r="D21" s="126"/>
      <c r="E21" s="90">
        <f t="shared" si="2"/>
        <v>861.11</v>
      </c>
      <c r="F21" s="90">
        <f t="shared" si="3"/>
        <v>68.889999999999986</v>
      </c>
      <c r="G21" s="14">
        <f>SUM('Cennik TCI'!E21)</f>
        <v>930</v>
      </c>
      <c r="I21" s="100">
        <v>0.08</v>
      </c>
    </row>
    <row r="22" spans="1:9" ht="15.6" x14ac:dyDescent="0.3">
      <c r="A22" s="8"/>
      <c r="B22" s="83" t="s">
        <v>31</v>
      </c>
      <c r="C22" s="125" t="s">
        <v>32</v>
      </c>
      <c r="D22" s="126"/>
      <c r="E22" s="90">
        <f t="shared" si="2"/>
        <v>675.93</v>
      </c>
      <c r="F22" s="90">
        <f t="shared" si="3"/>
        <v>54.07000000000005</v>
      </c>
      <c r="G22" s="14">
        <f>SUM('Cennik TCI'!E22)</f>
        <v>730</v>
      </c>
      <c r="I22" s="100">
        <v>0.08</v>
      </c>
    </row>
    <row r="23" spans="1:9" ht="15.6" x14ac:dyDescent="0.3">
      <c r="A23" s="8"/>
      <c r="B23" s="83" t="s">
        <v>33</v>
      </c>
      <c r="C23" s="125" t="s">
        <v>34</v>
      </c>
      <c r="D23" s="126"/>
      <c r="E23" s="90">
        <f t="shared" si="2"/>
        <v>3009.26</v>
      </c>
      <c r="F23" s="90">
        <f t="shared" si="3"/>
        <v>240.73999999999978</v>
      </c>
      <c r="G23" s="14">
        <f>SUM('Cennik TCI'!E23)</f>
        <v>3250</v>
      </c>
      <c r="I23" s="100">
        <v>0.08</v>
      </c>
    </row>
    <row r="24" spans="1:9" ht="15.6" x14ac:dyDescent="0.3">
      <c r="A24" s="8"/>
      <c r="B24" s="83" t="s">
        <v>35</v>
      </c>
      <c r="C24" s="125" t="s">
        <v>36</v>
      </c>
      <c r="D24" s="126"/>
      <c r="E24" s="90">
        <f t="shared" si="2"/>
        <v>3138.89</v>
      </c>
      <c r="F24" s="90">
        <f t="shared" si="3"/>
        <v>251.11000000000013</v>
      </c>
      <c r="G24" s="14">
        <f>SUM('Cennik TCI'!E24)</f>
        <v>3390</v>
      </c>
      <c r="I24" s="100">
        <v>0.08</v>
      </c>
    </row>
    <row r="25" spans="1:9" ht="30" customHeight="1" x14ac:dyDescent="0.3">
      <c r="A25" s="8"/>
      <c r="B25" s="83" t="s">
        <v>37</v>
      </c>
      <c r="C25" s="125" t="s">
        <v>196</v>
      </c>
      <c r="D25" s="126"/>
      <c r="E25" s="90">
        <f t="shared" si="2"/>
        <v>3407.41</v>
      </c>
      <c r="F25" s="90">
        <f t="shared" si="3"/>
        <v>272.59000000000015</v>
      </c>
      <c r="G25" s="14">
        <f>SUM('Cennik TCI'!E25)</f>
        <v>3680</v>
      </c>
      <c r="I25" s="100">
        <v>0.08</v>
      </c>
    </row>
    <row r="26" spans="1:9" ht="32.25" customHeight="1" x14ac:dyDescent="0.3">
      <c r="A26" s="8"/>
      <c r="B26" s="83" t="s">
        <v>39</v>
      </c>
      <c r="C26" s="125" t="s">
        <v>40</v>
      </c>
      <c r="D26" s="126"/>
      <c r="E26" s="90">
        <f t="shared" si="2"/>
        <v>4629.63</v>
      </c>
      <c r="F26" s="90">
        <f t="shared" si="3"/>
        <v>370.36999999999989</v>
      </c>
      <c r="G26" s="14">
        <f>SUM('Cennik TCI'!E26)</f>
        <v>5000</v>
      </c>
      <c r="I26" s="100">
        <v>0.08</v>
      </c>
    </row>
    <row r="27" spans="1:9" ht="31.5" customHeight="1" x14ac:dyDescent="0.3">
      <c r="A27" s="17"/>
      <c r="B27" s="84" t="s">
        <v>41</v>
      </c>
      <c r="C27" s="127" t="s">
        <v>42</v>
      </c>
      <c r="D27" s="128"/>
      <c r="E27" s="88">
        <f t="shared" si="2"/>
        <v>3240.74</v>
      </c>
      <c r="F27" s="88">
        <f t="shared" si="3"/>
        <v>259.26000000000022</v>
      </c>
      <c r="G27" s="14">
        <f>SUM('Cennik TCI'!E27)</f>
        <v>3500</v>
      </c>
      <c r="I27" s="100">
        <v>0.08</v>
      </c>
    </row>
    <row r="28" spans="1:9" ht="15.6" x14ac:dyDescent="0.3">
      <c r="A28" s="7" t="s">
        <v>13</v>
      </c>
      <c r="B28" s="136" t="s">
        <v>51</v>
      </c>
      <c r="C28" s="137"/>
      <c r="D28" s="137"/>
      <c r="E28" s="137"/>
      <c r="F28" s="137"/>
      <c r="G28" s="138"/>
      <c r="I28" s="99"/>
    </row>
    <row r="29" spans="1:9" ht="15.6" x14ac:dyDescent="0.3">
      <c r="A29" s="8"/>
      <c r="B29" s="83" t="s">
        <v>2</v>
      </c>
      <c r="C29" s="125" t="s">
        <v>52</v>
      </c>
      <c r="D29" s="126"/>
      <c r="E29" s="90">
        <f t="shared" ref="E29:E40" si="4">ROUND($G29/1.08,2)</f>
        <v>1740.74</v>
      </c>
      <c r="F29" s="90">
        <f t="shared" ref="F29:F40" si="5">G29-E29</f>
        <v>139.26</v>
      </c>
      <c r="G29" s="14">
        <f>SUM('Cennik TCI'!E29)</f>
        <v>1880</v>
      </c>
      <c r="I29" s="100">
        <v>0.08</v>
      </c>
    </row>
    <row r="30" spans="1:9" ht="15.6" x14ac:dyDescent="0.3">
      <c r="A30" s="8"/>
      <c r="B30" s="83" t="s">
        <v>6</v>
      </c>
      <c r="C30" s="125" t="s">
        <v>53</v>
      </c>
      <c r="D30" s="126"/>
      <c r="E30" s="90">
        <f t="shared" si="4"/>
        <v>2074.0700000000002</v>
      </c>
      <c r="F30" s="90">
        <f t="shared" si="5"/>
        <v>165.92999999999984</v>
      </c>
      <c r="G30" s="14">
        <f>SUM('Cennik TCI'!E30)</f>
        <v>2240</v>
      </c>
      <c r="I30" s="100">
        <v>0.08</v>
      </c>
    </row>
    <row r="31" spans="1:9" ht="15.75" customHeight="1" x14ac:dyDescent="0.3">
      <c r="A31" s="8"/>
      <c r="B31" s="83" t="s">
        <v>9</v>
      </c>
      <c r="C31" s="125" t="s">
        <v>54</v>
      </c>
      <c r="D31" s="126"/>
      <c r="E31" s="90">
        <f t="shared" si="4"/>
        <v>1990.74</v>
      </c>
      <c r="F31" s="90">
        <f t="shared" si="5"/>
        <v>159.26</v>
      </c>
      <c r="G31" s="14">
        <f>SUM('Cennik TCI'!E31)</f>
        <v>2150</v>
      </c>
      <c r="I31" s="100">
        <v>0.08</v>
      </c>
    </row>
    <row r="32" spans="1:9" ht="15.75" customHeight="1" x14ac:dyDescent="0.3">
      <c r="A32" s="8"/>
      <c r="B32" s="83" t="s">
        <v>13</v>
      </c>
      <c r="C32" s="125" t="s">
        <v>55</v>
      </c>
      <c r="D32" s="126"/>
      <c r="E32" s="90">
        <f t="shared" si="4"/>
        <v>754.63</v>
      </c>
      <c r="F32" s="90">
        <f t="shared" si="5"/>
        <v>60.370000000000005</v>
      </c>
      <c r="G32" s="14">
        <f>SUM('Cennik TCI'!E32)</f>
        <v>815</v>
      </c>
      <c r="I32" s="100">
        <v>0.08</v>
      </c>
    </row>
    <row r="33" spans="1:9" ht="15.6" x14ac:dyDescent="0.3">
      <c r="A33" s="8"/>
      <c r="B33" s="83" t="s">
        <v>15</v>
      </c>
      <c r="C33" s="125" t="s">
        <v>56</v>
      </c>
      <c r="D33" s="126"/>
      <c r="E33" s="90">
        <f t="shared" si="4"/>
        <v>861.11</v>
      </c>
      <c r="F33" s="90">
        <f t="shared" si="5"/>
        <v>68.889999999999986</v>
      </c>
      <c r="G33" s="14">
        <f>SUM('Cennik TCI'!E33)</f>
        <v>930</v>
      </c>
      <c r="I33" s="100">
        <v>0.08</v>
      </c>
    </row>
    <row r="34" spans="1:9" ht="15.6" x14ac:dyDescent="0.3">
      <c r="A34" s="8"/>
      <c r="B34" s="83" t="s">
        <v>22</v>
      </c>
      <c r="C34" s="125" t="s">
        <v>57</v>
      </c>
      <c r="D34" s="126"/>
      <c r="E34" s="90">
        <f t="shared" si="4"/>
        <v>861.11</v>
      </c>
      <c r="F34" s="90">
        <f t="shared" si="5"/>
        <v>68.889999999999986</v>
      </c>
      <c r="G34" s="14">
        <f>SUM('Cennik TCI'!E34)</f>
        <v>930</v>
      </c>
      <c r="I34" s="100">
        <v>0.08</v>
      </c>
    </row>
    <row r="35" spans="1:9" ht="15.6" x14ac:dyDescent="0.3">
      <c r="A35" s="8"/>
      <c r="B35" s="83" t="s">
        <v>31</v>
      </c>
      <c r="C35" s="125" t="s">
        <v>58</v>
      </c>
      <c r="D35" s="126"/>
      <c r="E35" s="90">
        <f t="shared" si="4"/>
        <v>675.93</v>
      </c>
      <c r="F35" s="90">
        <f t="shared" si="5"/>
        <v>54.07000000000005</v>
      </c>
      <c r="G35" s="14">
        <f>SUM('Cennik TCI'!E35)</f>
        <v>730</v>
      </c>
      <c r="I35" s="100">
        <v>0.08</v>
      </c>
    </row>
    <row r="36" spans="1:9" ht="15.6" x14ac:dyDescent="0.3">
      <c r="A36" s="8"/>
      <c r="B36" s="113" t="s">
        <v>33</v>
      </c>
      <c r="C36" s="125" t="s">
        <v>34</v>
      </c>
      <c r="D36" s="126"/>
      <c r="E36" s="90">
        <f t="shared" si="4"/>
        <v>3009.26</v>
      </c>
      <c r="F36" s="90">
        <f t="shared" ref="F36:F38" si="6">G36-E36</f>
        <v>240.73999999999978</v>
      </c>
      <c r="G36" s="14">
        <f>SUM('Cennik TCI'!E36)</f>
        <v>3250</v>
      </c>
      <c r="I36" s="100"/>
    </row>
    <row r="37" spans="1:9" ht="15.6" x14ac:dyDescent="0.3">
      <c r="A37" s="8"/>
      <c r="B37" s="113" t="s">
        <v>35</v>
      </c>
      <c r="C37" s="125" t="s">
        <v>36</v>
      </c>
      <c r="D37" s="126"/>
      <c r="E37" s="90">
        <f t="shared" si="4"/>
        <v>3138.89</v>
      </c>
      <c r="F37" s="90">
        <f t="shared" si="6"/>
        <v>251.11000000000013</v>
      </c>
      <c r="G37" s="14">
        <f>SUM('Cennik TCI'!E37)</f>
        <v>3390</v>
      </c>
      <c r="I37" s="100"/>
    </row>
    <row r="38" spans="1:9" ht="15.6" x14ac:dyDescent="0.3">
      <c r="A38" s="8"/>
      <c r="B38" s="113" t="s">
        <v>37</v>
      </c>
      <c r="C38" s="125" t="s">
        <v>196</v>
      </c>
      <c r="D38" s="126"/>
      <c r="E38" s="90">
        <f t="shared" si="4"/>
        <v>3407.41</v>
      </c>
      <c r="F38" s="90">
        <f t="shared" si="6"/>
        <v>272.59000000000015</v>
      </c>
      <c r="G38" s="14">
        <f>SUM('Cennik TCI'!E38)</f>
        <v>3680</v>
      </c>
      <c r="I38" s="100"/>
    </row>
    <row r="39" spans="1:9" ht="30.75" customHeight="1" x14ac:dyDescent="0.3">
      <c r="A39" s="8"/>
      <c r="B39" s="83" t="s">
        <v>39</v>
      </c>
      <c r="C39" s="125" t="s">
        <v>59</v>
      </c>
      <c r="D39" s="126"/>
      <c r="E39" s="90">
        <f t="shared" si="4"/>
        <v>4629.63</v>
      </c>
      <c r="F39" s="90">
        <f t="shared" si="5"/>
        <v>370.36999999999989</v>
      </c>
      <c r="G39" s="14">
        <f>SUM('Cennik TCI'!E39)</f>
        <v>5000</v>
      </c>
      <c r="I39" s="100">
        <v>0.08</v>
      </c>
    </row>
    <row r="40" spans="1:9" ht="32.25" customHeight="1" x14ac:dyDescent="0.3">
      <c r="A40" s="8"/>
      <c r="B40" s="84" t="s">
        <v>41</v>
      </c>
      <c r="C40" s="127" t="s">
        <v>60</v>
      </c>
      <c r="D40" s="128"/>
      <c r="E40" s="91">
        <f t="shared" si="4"/>
        <v>3240.74</v>
      </c>
      <c r="F40" s="91">
        <f t="shared" si="5"/>
        <v>259.26000000000022</v>
      </c>
      <c r="G40" s="14">
        <f>SUM('Cennik TCI'!E40)</f>
        <v>3500</v>
      </c>
      <c r="I40" s="100">
        <v>0.08</v>
      </c>
    </row>
    <row r="41" spans="1:9" ht="54" customHeight="1" x14ac:dyDescent="0.3">
      <c r="A41" s="17"/>
      <c r="B41" s="145" t="s">
        <v>160</v>
      </c>
      <c r="C41" s="146"/>
      <c r="D41" s="146"/>
      <c r="E41" s="146"/>
      <c r="F41" s="146"/>
      <c r="G41" s="147"/>
      <c r="I41" s="99"/>
    </row>
    <row r="42" spans="1:9" ht="32.25" customHeight="1" x14ac:dyDescent="0.3">
      <c r="A42" s="7" t="s">
        <v>22</v>
      </c>
      <c r="B42" s="122" t="s">
        <v>66</v>
      </c>
      <c r="C42" s="123"/>
      <c r="D42" s="123"/>
      <c r="E42" s="123"/>
      <c r="F42" s="123"/>
      <c r="G42" s="124"/>
      <c r="I42" s="99"/>
    </row>
    <row r="43" spans="1:9" ht="47.25" customHeight="1" x14ac:dyDescent="0.3">
      <c r="A43" s="8"/>
      <c r="B43" s="148" t="s">
        <v>67</v>
      </c>
      <c r="C43" s="149"/>
      <c r="D43" s="149"/>
      <c r="E43" s="149"/>
      <c r="F43" s="149"/>
      <c r="G43" s="150"/>
      <c r="I43" s="99"/>
    </row>
    <row r="44" spans="1:9" ht="15.6" x14ac:dyDescent="0.3">
      <c r="A44" s="8"/>
      <c r="B44" s="142" t="s">
        <v>63</v>
      </c>
      <c r="C44" s="134"/>
      <c r="D44" s="134"/>
      <c r="E44" s="134"/>
      <c r="F44" s="134"/>
      <c r="G44" s="135"/>
      <c r="I44" s="99"/>
    </row>
    <row r="45" spans="1:9" ht="15.6" x14ac:dyDescent="0.3">
      <c r="A45" s="8"/>
      <c r="B45" s="83" t="s">
        <v>2</v>
      </c>
      <c r="C45" s="143" t="s">
        <v>52</v>
      </c>
      <c r="D45" s="144"/>
      <c r="E45" s="88">
        <f t="shared" ref="E45:E55" si="7">ROUND($G45/1.08,2)</f>
        <v>87.04</v>
      </c>
      <c r="F45" s="88">
        <f t="shared" ref="F45:F55" si="8">G45-E45</f>
        <v>6.9599999999999937</v>
      </c>
      <c r="G45" s="88">
        <f>SUM('Cennik TCI'!E45)</f>
        <v>94</v>
      </c>
      <c r="I45" s="100">
        <v>0.08</v>
      </c>
    </row>
    <row r="46" spans="1:9" ht="15.6" x14ac:dyDescent="0.3">
      <c r="A46" s="8"/>
      <c r="B46" s="83" t="s">
        <v>6</v>
      </c>
      <c r="C46" s="125" t="s">
        <v>53</v>
      </c>
      <c r="D46" s="126"/>
      <c r="E46" s="90">
        <f t="shared" si="7"/>
        <v>103.7</v>
      </c>
      <c r="F46" s="90">
        <f t="shared" si="8"/>
        <v>8.2999999999999972</v>
      </c>
      <c r="G46" s="90">
        <f>SUM('Cennik TCI'!E46)</f>
        <v>112</v>
      </c>
      <c r="I46" s="100">
        <v>0.08</v>
      </c>
    </row>
    <row r="47" spans="1:9" ht="15.6" x14ac:dyDescent="0.3">
      <c r="A47" s="8"/>
      <c r="B47" s="83" t="s">
        <v>9</v>
      </c>
      <c r="C47" s="125" t="s">
        <v>54</v>
      </c>
      <c r="D47" s="126"/>
      <c r="E47" s="90">
        <f t="shared" si="7"/>
        <v>99.54</v>
      </c>
      <c r="F47" s="90">
        <f t="shared" si="8"/>
        <v>7.9599999999999937</v>
      </c>
      <c r="G47" s="90">
        <f>SUM('Cennik TCI'!E47)</f>
        <v>107.5</v>
      </c>
      <c r="I47" s="100">
        <v>0.08</v>
      </c>
    </row>
    <row r="48" spans="1:9" ht="15.6" x14ac:dyDescent="0.3">
      <c r="A48" s="8"/>
      <c r="B48" s="83" t="s">
        <v>13</v>
      </c>
      <c r="C48" s="125" t="s">
        <v>55</v>
      </c>
      <c r="D48" s="126"/>
      <c r="E48" s="90">
        <f t="shared" si="7"/>
        <v>37.729999999999997</v>
      </c>
      <c r="F48" s="90">
        <f t="shared" si="8"/>
        <v>3.0200000000000031</v>
      </c>
      <c r="G48" s="90">
        <f>SUM('Cennik TCI'!E48)</f>
        <v>40.75</v>
      </c>
      <c r="I48" s="100">
        <v>0.08</v>
      </c>
    </row>
    <row r="49" spans="1:9" ht="15.6" x14ac:dyDescent="0.3">
      <c r="A49" s="8"/>
      <c r="B49" s="83" t="s">
        <v>15</v>
      </c>
      <c r="C49" s="125" t="s">
        <v>56</v>
      </c>
      <c r="D49" s="126"/>
      <c r="E49" s="90">
        <f t="shared" si="7"/>
        <v>43.06</v>
      </c>
      <c r="F49" s="90">
        <f t="shared" si="8"/>
        <v>3.4399999999999977</v>
      </c>
      <c r="G49" s="90">
        <f>SUM('Cennik TCI'!E49)</f>
        <v>46.5</v>
      </c>
      <c r="I49" s="100">
        <v>0.08</v>
      </c>
    </row>
    <row r="50" spans="1:9" ht="15.6" x14ac:dyDescent="0.3">
      <c r="A50" s="8"/>
      <c r="B50" s="83" t="s">
        <v>22</v>
      </c>
      <c r="C50" s="125" t="s">
        <v>57</v>
      </c>
      <c r="D50" s="126"/>
      <c r="E50" s="90">
        <f t="shared" si="7"/>
        <v>43.06</v>
      </c>
      <c r="F50" s="90">
        <f t="shared" si="8"/>
        <v>3.4399999999999977</v>
      </c>
      <c r="G50" s="90">
        <f>SUM('Cennik TCI'!E50)</f>
        <v>46.5</v>
      </c>
      <c r="I50" s="100">
        <v>0.08</v>
      </c>
    </row>
    <row r="51" spans="1:9" ht="15.6" x14ac:dyDescent="0.3">
      <c r="A51" s="8"/>
      <c r="B51" s="83" t="s">
        <v>31</v>
      </c>
      <c r="C51" s="125" t="s">
        <v>58</v>
      </c>
      <c r="D51" s="126"/>
      <c r="E51" s="90">
        <f t="shared" si="7"/>
        <v>33.799999999999997</v>
      </c>
      <c r="F51" s="90">
        <f t="shared" si="8"/>
        <v>2.7000000000000028</v>
      </c>
      <c r="G51" s="90">
        <f>SUM('Cennik TCI'!E51)</f>
        <v>36.5</v>
      </c>
      <c r="I51" s="100">
        <v>0.08</v>
      </c>
    </row>
    <row r="52" spans="1:9" ht="15.6" x14ac:dyDescent="0.3">
      <c r="A52" s="8"/>
      <c r="B52" s="83" t="s">
        <v>35</v>
      </c>
      <c r="C52" s="125" t="s">
        <v>36</v>
      </c>
      <c r="D52" s="126"/>
      <c r="E52" s="90">
        <f t="shared" si="7"/>
        <v>156.94</v>
      </c>
      <c r="F52" s="90">
        <f t="shared" si="8"/>
        <v>12.560000000000002</v>
      </c>
      <c r="G52" s="90">
        <f>SUM('Cennik TCI'!E52)</f>
        <v>169.5</v>
      </c>
      <c r="I52" s="100">
        <v>0.08</v>
      </c>
    </row>
    <row r="53" spans="1:9" ht="31.5" customHeight="1" x14ac:dyDescent="0.3">
      <c r="A53" s="8"/>
      <c r="B53" s="83" t="s">
        <v>37</v>
      </c>
      <c r="C53" s="125" t="s">
        <v>196</v>
      </c>
      <c r="D53" s="126"/>
      <c r="E53" s="90">
        <f t="shared" si="7"/>
        <v>170.37</v>
      </c>
      <c r="F53" s="90">
        <f t="shared" si="8"/>
        <v>13.629999999999995</v>
      </c>
      <c r="G53" s="90">
        <f>SUM('Cennik TCI'!E53)</f>
        <v>184</v>
      </c>
      <c r="I53" s="100">
        <v>0.08</v>
      </c>
    </row>
    <row r="54" spans="1:9" ht="32.25" customHeight="1" x14ac:dyDescent="0.3">
      <c r="A54" s="8"/>
      <c r="B54" s="83" t="s">
        <v>39</v>
      </c>
      <c r="C54" s="125" t="s">
        <v>197</v>
      </c>
      <c r="D54" s="126"/>
      <c r="E54" s="90">
        <f t="shared" si="7"/>
        <v>231.48</v>
      </c>
      <c r="F54" s="90">
        <f t="shared" si="8"/>
        <v>18.52000000000001</v>
      </c>
      <c r="G54" s="90">
        <f>SUM('Cennik TCI'!E54)</f>
        <v>250</v>
      </c>
      <c r="I54" s="100">
        <v>0.08</v>
      </c>
    </row>
    <row r="55" spans="1:9" ht="35.25" customHeight="1" x14ac:dyDescent="0.3">
      <c r="A55" s="17"/>
      <c r="B55" s="84" t="s">
        <v>41</v>
      </c>
      <c r="C55" s="127" t="s">
        <v>198</v>
      </c>
      <c r="D55" s="128"/>
      <c r="E55" s="91">
        <f t="shared" si="7"/>
        <v>162.04</v>
      </c>
      <c r="F55" s="91">
        <f t="shared" si="8"/>
        <v>12.960000000000008</v>
      </c>
      <c r="G55" s="91">
        <f>SUM('Cennik TCI'!E55)</f>
        <v>175</v>
      </c>
      <c r="I55" s="100">
        <v>0.08</v>
      </c>
    </row>
    <row r="56" spans="1:9" ht="15.6" x14ac:dyDescent="0.3">
      <c r="A56" s="7" t="s">
        <v>31</v>
      </c>
      <c r="B56" s="136" t="s">
        <v>68</v>
      </c>
      <c r="C56" s="137"/>
      <c r="D56" s="137"/>
      <c r="E56" s="137"/>
      <c r="F56" s="137"/>
      <c r="G56" s="138"/>
      <c r="I56" s="99"/>
    </row>
    <row r="57" spans="1:9" ht="15.75" customHeight="1" x14ac:dyDescent="0.3">
      <c r="A57" s="8"/>
      <c r="B57" s="83" t="s">
        <v>2</v>
      </c>
      <c r="C57" s="132" t="s">
        <v>69</v>
      </c>
      <c r="D57" s="133"/>
      <c r="E57" s="88"/>
      <c r="F57" s="88"/>
      <c r="G57" s="11"/>
      <c r="I57" s="99"/>
    </row>
    <row r="58" spans="1:9" ht="15.6" x14ac:dyDescent="0.3">
      <c r="A58" s="8"/>
      <c r="B58" s="63"/>
      <c r="C58" s="61" t="s">
        <v>6</v>
      </c>
      <c r="D58" s="61" t="s">
        <v>202</v>
      </c>
      <c r="E58" s="92">
        <f>ROUND($G58/1.08,2)</f>
        <v>8055.56</v>
      </c>
      <c r="F58" s="92">
        <f t="shared" ref="F58:F61" si="9">G58-E58</f>
        <v>644.4399999999996</v>
      </c>
      <c r="G58" s="78">
        <f>SUM('Cennik TCI'!E58)</f>
        <v>8700</v>
      </c>
      <c r="I58" s="100">
        <v>0.08</v>
      </c>
    </row>
    <row r="59" spans="1:9" ht="15.75" customHeight="1" x14ac:dyDescent="0.3">
      <c r="A59" s="8"/>
      <c r="B59" s="63" t="s">
        <v>6</v>
      </c>
      <c r="C59" s="125" t="s">
        <v>74</v>
      </c>
      <c r="D59" s="126"/>
      <c r="E59" s="90">
        <f>ROUND($G59/1.08,2)</f>
        <v>3333.33</v>
      </c>
      <c r="F59" s="90">
        <f t="shared" si="9"/>
        <v>266.67000000000007</v>
      </c>
      <c r="G59" s="78">
        <f>SUM('Cennik TCI'!E59)</f>
        <v>3600</v>
      </c>
      <c r="I59" s="100">
        <v>0.08</v>
      </c>
    </row>
    <row r="60" spans="1:9" ht="33.75" customHeight="1" x14ac:dyDescent="0.3">
      <c r="A60" s="8"/>
      <c r="B60" s="63" t="s">
        <v>15</v>
      </c>
      <c r="C60" s="125" t="s">
        <v>76</v>
      </c>
      <c r="D60" s="126"/>
      <c r="E60" s="90">
        <f>ROUND($G60/1.08,2)</f>
        <v>6435.19</v>
      </c>
      <c r="F60" s="90">
        <f t="shared" si="9"/>
        <v>514.8100000000004</v>
      </c>
      <c r="G60" s="78">
        <f>SUM('Cennik TCI'!E60)</f>
        <v>6950</v>
      </c>
      <c r="I60" s="100">
        <v>0.08</v>
      </c>
    </row>
    <row r="61" spans="1:9" ht="34.5" customHeight="1" x14ac:dyDescent="0.3">
      <c r="A61" s="17"/>
      <c r="B61" s="84" t="s">
        <v>22</v>
      </c>
      <c r="C61" s="134" t="s">
        <v>77</v>
      </c>
      <c r="D61" s="135"/>
      <c r="E61" s="91">
        <f>ROUND($G61/1.08,2)</f>
        <v>5972.22</v>
      </c>
      <c r="F61" s="91">
        <f t="shared" si="9"/>
        <v>477.77999999999975</v>
      </c>
      <c r="G61" s="78">
        <f>SUM('Cennik TCI'!E61)</f>
        <v>6450</v>
      </c>
      <c r="I61" s="100">
        <v>0.08</v>
      </c>
    </row>
    <row r="62" spans="1:9" ht="15.6" x14ac:dyDescent="0.3">
      <c r="A62" s="7" t="s">
        <v>33</v>
      </c>
      <c r="B62" s="136" t="s">
        <v>161</v>
      </c>
      <c r="C62" s="137"/>
      <c r="D62" s="137"/>
      <c r="E62" s="137"/>
      <c r="F62" s="137"/>
      <c r="G62" s="138"/>
      <c r="I62" s="99"/>
    </row>
    <row r="63" spans="1:9" ht="15.6" x14ac:dyDescent="0.3">
      <c r="A63" s="17"/>
      <c r="B63" s="84" t="s">
        <v>2</v>
      </c>
      <c r="C63" s="134" t="s">
        <v>86</v>
      </c>
      <c r="D63" s="135"/>
      <c r="E63" s="91">
        <f>ROUND($G63/1.08,2)</f>
        <v>1129.6300000000001</v>
      </c>
      <c r="F63" s="91">
        <f>G63-E63</f>
        <v>90.369999999999891</v>
      </c>
      <c r="G63" s="20">
        <f>SUM('Cennik TCI'!E63)</f>
        <v>1220</v>
      </c>
      <c r="I63" s="100">
        <v>0.08</v>
      </c>
    </row>
    <row r="64" spans="1:9" ht="15.6" x14ac:dyDescent="0.3">
      <c r="A64" s="7" t="s">
        <v>35</v>
      </c>
      <c r="B64" s="136" t="s">
        <v>88</v>
      </c>
      <c r="C64" s="137"/>
      <c r="D64" s="137"/>
      <c r="E64" s="137"/>
      <c r="F64" s="137"/>
      <c r="G64" s="138"/>
      <c r="I64" s="99"/>
    </row>
    <row r="65" spans="1:9" ht="15.6" x14ac:dyDescent="0.3">
      <c r="A65" s="8"/>
      <c r="B65" s="83" t="s">
        <v>2</v>
      </c>
      <c r="C65" s="125" t="s">
        <v>89</v>
      </c>
      <c r="D65" s="126"/>
      <c r="E65" s="90">
        <f>ROUND($G65/1.08,2)</f>
        <v>3666.67</v>
      </c>
      <c r="F65" s="90">
        <f t="shared" ref="F65:F67" si="10">G65-E65</f>
        <v>293.32999999999993</v>
      </c>
      <c r="G65" s="14">
        <f>SUM('Cennik TCI'!E65)</f>
        <v>3960</v>
      </c>
      <c r="I65" s="100">
        <v>0.08</v>
      </c>
    </row>
    <row r="66" spans="1:9" ht="15.6" x14ac:dyDescent="0.3">
      <c r="A66" s="17"/>
      <c r="B66" s="84" t="s">
        <v>6</v>
      </c>
      <c r="C66" s="127" t="s">
        <v>90</v>
      </c>
      <c r="D66" s="128"/>
      <c r="E66" s="93">
        <f>ROUND($G66/1.08,2)</f>
        <v>3583.33</v>
      </c>
      <c r="F66" s="93">
        <f t="shared" si="10"/>
        <v>286.67000000000007</v>
      </c>
      <c r="G66" s="14">
        <f>SUM('Cennik TCI'!E66)</f>
        <v>3870</v>
      </c>
      <c r="I66" s="100">
        <v>0.08</v>
      </c>
    </row>
    <row r="67" spans="1:9" ht="39.75" customHeight="1" x14ac:dyDescent="0.3">
      <c r="A67" s="25" t="s">
        <v>37</v>
      </c>
      <c r="B67" s="79" t="s">
        <v>2</v>
      </c>
      <c r="C67" s="129" t="s">
        <v>162</v>
      </c>
      <c r="D67" s="130"/>
      <c r="E67" s="94">
        <f>ROUND($G67/1.08,2)</f>
        <v>393.52</v>
      </c>
      <c r="F67" s="94">
        <f t="shared" si="10"/>
        <v>31.480000000000018</v>
      </c>
      <c r="G67" s="28">
        <f>SUM('Cennik TCI'!E67)</f>
        <v>425</v>
      </c>
      <c r="I67" s="100">
        <v>0.08</v>
      </c>
    </row>
    <row r="68" spans="1:9" ht="17.399999999999999" x14ac:dyDescent="0.3">
      <c r="A68" s="139" t="s">
        <v>97</v>
      </c>
      <c r="B68" s="140"/>
      <c r="C68" s="140"/>
      <c r="D68" s="140"/>
      <c r="E68" s="140"/>
      <c r="F68" s="140"/>
      <c r="G68" s="141"/>
      <c r="I68" s="99"/>
    </row>
    <row r="69" spans="1:9" ht="38.25" customHeight="1" x14ac:dyDescent="0.3">
      <c r="A69" s="25" t="s">
        <v>101</v>
      </c>
      <c r="B69" s="79" t="s">
        <v>2</v>
      </c>
      <c r="C69" s="129" t="s">
        <v>102</v>
      </c>
      <c r="D69" s="130"/>
      <c r="E69" s="94">
        <f>ROUND($G69/1.08,2)</f>
        <v>64.81</v>
      </c>
      <c r="F69" s="94">
        <f>G69-E69</f>
        <v>5.1899999999999977</v>
      </c>
      <c r="G69" s="28">
        <f>SUM('Cennik TCI'!E69)</f>
        <v>70</v>
      </c>
      <c r="I69" s="100">
        <v>0.08</v>
      </c>
    </row>
    <row r="70" spans="1:9" ht="15.6" x14ac:dyDescent="0.3">
      <c r="A70" s="7" t="s">
        <v>103</v>
      </c>
      <c r="B70" s="123" t="s">
        <v>104</v>
      </c>
      <c r="C70" s="123"/>
      <c r="D70" s="123"/>
      <c r="E70" s="123"/>
      <c r="F70" s="123"/>
      <c r="G70" s="124"/>
      <c r="I70" s="99"/>
    </row>
    <row r="71" spans="1:9" ht="15.6" x14ac:dyDescent="0.3">
      <c r="A71" s="30"/>
      <c r="B71" s="123" t="s">
        <v>105</v>
      </c>
      <c r="C71" s="123"/>
      <c r="D71" s="123"/>
      <c r="E71" s="123"/>
      <c r="F71" s="123"/>
      <c r="G71" s="124"/>
      <c r="I71" s="99"/>
    </row>
    <row r="72" spans="1:9" ht="51" customHeight="1" x14ac:dyDescent="0.3">
      <c r="A72" s="8"/>
      <c r="B72" s="83" t="s">
        <v>2</v>
      </c>
      <c r="C72" s="125" t="s">
        <v>106</v>
      </c>
      <c r="D72" s="126"/>
      <c r="E72" s="90">
        <f>ROUND($G72/1.08,2)</f>
        <v>305.56</v>
      </c>
      <c r="F72" s="90">
        <f t="shared" ref="F72:F80" si="11">G72-E72</f>
        <v>24.439999999999998</v>
      </c>
      <c r="G72" s="14">
        <f>SUM('Cennik TCI'!E72)</f>
        <v>330</v>
      </c>
      <c r="I72" s="100">
        <v>0.08</v>
      </c>
    </row>
    <row r="73" spans="1:9" ht="15.6" x14ac:dyDescent="0.3">
      <c r="A73" s="8"/>
      <c r="B73" s="83" t="s">
        <v>6</v>
      </c>
      <c r="C73" s="125" t="s">
        <v>107</v>
      </c>
      <c r="D73" s="126"/>
      <c r="E73" s="90">
        <f t="shared" ref="E73:E79" si="12">ROUND($G73/1.08,2)</f>
        <v>185.19</v>
      </c>
      <c r="F73" s="90">
        <f t="shared" si="11"/>
        <v>14.810000000000002</v>
      </c>
      <c r="G73" s="14">
        <f>SUM('Cennik TCI'!E73)</f>
        <v>200</v>
      </c>
      <c r="I73" s="100">
        <v>0.08</v>
      </c>
    </row>
    <row r="74" spans="1:9" ht="52.5" customHeight="1" x14ac:dyDescent="0.3">
      <c r="A74" s="8"/>
      <c r="B74" s="83" t="s">
        <v>9</v>
      </c>
      <c r="C74" s="125" t="s">
        <v>108</v>
      </c>
      <c r="D74" s="126"/>
      <c r="E74" s="90">
        <f t="shared" si="12"/>
        <v>259.26</v>
      </c>
      <c r="F74" s="90">
        <f t="shared" si="11"/>
        <v>20.740000000000009</v>
      </c>
      <c r="G74" s="14">
        <f>SUM('Cennik TCI'!E74)</f>
        <v>280</v>
      </c>
      <c r="I74" s="100">
        <v>0.08</v>
      </c>
    </row>
    <row r="75" spans="1:9" ht="15.6" x14ac:dyDescent="0.3">
      <c r="A75" s="8"/>
      <c r="B75" s="105" t="s">
        <v>13</v>
      </c>
      <c r="C75" s="125" t="s">
        <v>109</v>
      </c>
      <c r="D75" s="126"/>
      <c r="E75" s="13">
        <f t="shared" si="12"/>
        <v>509.26</v>
      </c>
      <c r="F75" s="90">
        <f t="shared" si="11"/>
        <v>40.740000000000009</v>
      </c>
      <c r="G75" s="14">
        <f>SUM('Cennik TCI'!E75)</f>
        <v>550</v>
      </c>
      <c r="I75" s="100">
        <v>0.08</v>
      </c>
    </row>
    <row r="76" spans="1:9" ht="15.6" x14ac:dyDescent="0.3">
      <c r="A76" s="8"/>
      <c r="B76" s="105" t="s">
        <v>15</v>
      </c>
      <c r="C76" s="132" t="s">
        <v>110</v>
      </c>
      <c r="D76" s="133"/>
      <c r="E76" s="95">
        <f t="shared" si="12"/>
        <v>546.29999999999995</v>
      </c>
      <c r="F76" s="95">
        <f t="shared" si="11"/>
        <v>43.700000000000045</v>
      </c>
      <c r="G76" s="16">
        <f>SUM('Cennik TCI'!E76)</f>
        <v>590</v>
      </c>
      <c r="I76" s="100">
        <v>0.08</v>
      </c>
    </row>
    <row r="77" spans="1:9" ht="15.6" x14ac:dyDescent="0.3">
      <c r="A77" s="8"/>
      <c r="B77" s="83" t="s">
        <v>22</v>
      </c>
      <c r="C77" s="125" t="s">
        <v>111</v>
      </c>
      <c r="D77" s="126"/>
      <c r="E77" s="90">
        <f t="shared" si="12"/>
        <v>175.93</v>
      </c>
      <c r="F77" s="90">
        <f t="shared" si="11"/>
        <v>14.069999999999993</v>
      </c>
      <c r="G77" s="14">
        <f>SUM('Cennik TCI'!E77)</f>
        <v>190</v>
      </c>
      <c r="I77" s="100">
        <v>0.08</v>
      </c>
    </row>
    <row r="78" spans="1:9" ht="83.25" customHeight="1" x14ac:dyDescent="0.3">
      <c r="A78" s="8"/>
      <c r="B78" s="83" t="s">
        <v>31</v>
      </c>
      <c r="C78" s="125" t="s">
        <v>112</v>
      </c>
      <c r="D78" s="126"/>
      <c r="E78" s="90">
        <f t="shared" si="12"/>
        <v>83.33</v>
      </c>
      <c r="F78" s="90">
        <f t="shared" si="11"/>
        <v>6.6700000000000017</v>
      </c>
      <c r="G78" s="14">
        <f>SUM('Cennik TCI'!E78)</f>
        <v>90</v>
      </c>
      <c r="I78" s="100">
        <v>0.08</v>
      </c>
    </row>
    <row r="79" spans="1:9" ht="15.6" x14ac:dyDescent="0.3">
      <c r="A79" s="8"/>
      <c r="B79" s="83" t="s">
        <v>33</v>
      </c>
      <c r="C79" s="125" t="s">
        <v>113</v>
      </c>
      <c r="D79" s="126"/>
      <c r="E79" s="90">
        <f t="shared" si="12"/>
        <v>175.93</v>
      </c>
      <c r="F79" s="90">
        <f t="shared" si="11"/>
        <v>14.069999999999993</v>
      </c>
      <c r="G79" s="14">
        <f>SUM('Cennik TCI'!E79)</f>
        <v>190</v>
      </c>
      <c r="I79" s="100">
        <v>0.08</v>
      </c>
    </row>
    <row r="80" spans="1:9" ht="32.25" customHeight="1" x14ac:dyDescent="0.3">
      <c r="A80" s="17"/>
      <c r="B80" s="84" t="s">
        <v>35</v>
      </c>
      <c r="C80" s="127" t="s">
        <v>114</v>
      </c>
      <c r="D80" s="128"/>
      <c r="E80" s="93">
        <f>ROUND($G80/1.23,2)</f>
        <v>471.54</v>
      </c>
      <c r="F80" s="93">
        <f t="shared" si="11"/>
        <v>108.45999999999998</v>
      </c>
      <c r="G80" s="14">
        <f>SUM('Cennik TCI'!E80)</f>
        <v>580</v>
      </c>
      <c r="I80" s="100">
        <v>0.23</v>
      </c>
    </row>
    <row r="81" spans="1:9" ht="15.6" x14ac:dyDescent="0.3">
      <c r="A81" s="7" t="s">
        <v>115</v>
      </c>
      <c r="B81" s="122" t="s">
        <v>116</v>
      </c>
      <c r="C81" s="123"/>
      <c r="D81" s="123"/>
      <c r="E81" s="123"/>
      <c r="F81" s="123"/>
      <c r="G81" s="124"/>
      <c r="I81" s="99"/>
    </row>
    <row r="82" spans="1:9" ht="49.5" customHeight="1" x14ac:dyDescent="0.3">
      <c r="A82" s="8"/>
      <c r="B82" s="83" t="s">
        <v>2</v>
      </c>
      <c r="C82" s="132" t="s">
        <v>194</v>
      </c>
      <c r="D82" s="132"/>
      <c r="E82" s="10"/>
      <c r="F82" s="10"/>
      <c r="G82" s="11"/>
      <c r="I82" s="99"/>
    </row>
    <row r="83" spans="1:9" ht="46.8" x14ac:dyDescent="0.3">
      <c r="A83" s="8"/>
      <c r="B83" s="83"/>
      <c r="C83" s="82" t="s">
        <v>2</v>
      </c>
      <c r="D83" s="82" t="s">
        <v>183</v>
      </c>
      <c r="E83" s="13">
        <f t="shared" ref="E83:E86" si="13">ROUND($G83/1.08,2)</f>
        <v>55.56</v>
      </c>
      <c r="F83" s="13">
        <f t="shared" ref="F83:F120" si="14">G83-E83</f>
        <v>4.4399999999999977</v>
      </c>
      <c r="G83" s="14">
        <f>SUM('Cennik TCI'!E83)</f>
        <v>60</v>
      </c>
      <c r="I83" s="100">
        <v>0.08</v>
      </c>
    </row>
    <row r="84" spans="1:9" ht="31.2" x14ac:dyDescent="0.3">
      <c r="A84" s="8"/>
      <c r="B84" s="83"/>
      <c r="C84" s="82" t="s">
        <v>6</v>
      </c>
      <c r="D84" s="82" t="s">
        <v>199</v>
      </c>
      <c r="E84" s="13">
        <f t="shared" si="13"/>
        <v>148.15</v>
      </c>
      <c r="F84" s="13">
        <f t="shared" si="14"/>
        <v>11.849999999999994</v>
      </c>
      <c r="G84" s="14">
        <f>SUM('Cennik TCI'!E84)</f>
        <v>160</v>
      </c>
      <c r="I84" s="100">
        <v>0.08</v>
      </c>
    </row>
    <row r="85" spans="1:9" ht="31.2" x14ac:dyDescent="0.3">
      <c r="A85" s="8"/>
      <c r="B85" s="83"/>
      <c r="C85" s="82" t="s">
        <v>9</v>
      </c>
      <c r="D85" s="82" t="s">
        <v>200</v>
      </c>
      <c r="E85" s="13">
        <f t="shared" si="13"/>
        <v>231.48</v>
      </c>
      <c r="F85" s="13">
        <f t="shared" si="14"/>
        <v>18.52000000000001</v>
      </c>
      <c r="G85" s="14">
        <f>SUM('Cennik TCI'!E85)</f>
        <v>250</v>
      </c>
      <c r="I85" s="100">
        <v>0.08</v>
      </c>
    </row>
    <row r="86" spans="1:9" ht="15.6" x14ac:dyDescent="0.3">
      <c r="A86" s="8"/>
      <c r="B86" s="83"/>
      <c r="C86" s="82" t="s">
        <v>13</v>
      </c>
      <c r="D86" s="80" t="s">
        <v>120</v>
      </c>
      <c r="E86" s="13">
        <f t="shared" si="13"/>
        <v>32.409999999999997</v>
      </c>
      <c r="F86" s="13">
        <f t="shared" si="14"/>
        <v>2.5900000000000034</v>
      </c>
      <c r="G86" s="14">
        <f>SUM('Cennik TCI'!E86)</f>
        <v>35</v>
      </c>
      <c r="I86" s="100">
        <v>0.08</v>
      </c>
    </row>
    <row r="87" spans="1:9" ht="15.6" x14ac:dyDescent="0.3">
      <c r="A87" s="8"/>
      <c r="B87" s="83" t="s">
        <v>6</v>
      </c>
      <c r="C87" s="125" t="s">
        <v>121</v>
      </c>
      <c r="D87" s="125"/>
      <c r="E87" s="10"/>
      <c r="F87" s="10"/>
      <c r="G87" s="14">
        <f>SUM('Cennik TCI'!E87)</f>
        <v>0</v>
      </c>
      <c r="I87" s="99"/>
    </row>
    <row r="88" spans="1:9" ht="15.6" x14ac:dyDescent="0.3">
      <c r="A88" s="8"/>
      <c r="B88" s="83"/>
      <c r="C88" s="82" t="s">
        <v>2</v>
      </c>
      <c r="D88" s="82" t="s">
        <v>122</v>
      </c>
      <c r="E88" s="13">
        <f>ROUND($G88/1.23,2)</f>
        <v>13.01</v>
      </c>
      <c r="F88" s="13">
        <f t="shared" si="14"/>
        <v>2.99</v>
      </c>
      <c r="G88" s="14">
        <f>SUM('Cennik TCI'!E88)</f>
        <v>16</v>
      </c>
      <c r="I88" s="100">
        <v>0.23</v>
      </c>
    </row>
    <row r="89" spans="1:9" ht="15.6" x14ac:dyDescent="0.3">
      <c r="A89" s="8"/>
      <c r="B89" s="83"/>
      <c r="C89" s="82" t="s">
        <v>6</v>
      </c>
      <c r="D89" s="82" t="s">
        <v>123</v>
      </c>
      <c r="E89" s="13">
        <f>ROUND($G89/1.23,2)</f>
        <v>4.07</v>
      </c>
      <c r="F89" s="13">
        <f t="shared" si="14"/>
        <v>0.92999999999999972</v>
      </c>
      <c r="G89" s="14">
        <f>SUM('Cennik TCI'!E89)</f>
        <v>5</v>
      </c>
      <c r="I89" s="100">
        <v>0.23</v>
      </c>
    </row>
    <row r="90" spans="1:9" ht="32.25" customHeight="1" x14ac:dyDescent="0.3">
      <c r="A90" s="8"/>
      <c r="B90" s="83" t="s">
        <v>9</v>
      </c>
      <c r="C90" s="125" t="s">
        <v>124</v>
      </c>
      <c r="D90" s="125"/>
      <c r="E90" s="10"/>
      <c r="F90" s="10"/>
      <c r="G90" s="14"/>
      <c r="I90" s="99"/>
    </row>
    <row r="91" spans="1:9" ht="15.6" x14ac:dyDescent="0.3">
      <c r="A91" s="8"/>
      <c r="B91" s="83"/>
      <c r="C91" s="82" t="s">
        <v>2</v>
      </c>
      <c r="D91" s="82" t="s">
        <v>125</v>
      </c>
      <c r="E91" s="13">
        <f>ROUND($G91/1.23,2)</f>
        <v>56.91</v>
      </c>
      <c r="F91" s="13">
        <f t="shared" si="14"/>
        <v>13.090000000000003</v>
      </c>
      <c r="G91" s="14">
        <f>SUM('Cennik TCI'!E91)</f>
        <v>70</v>
      </c>
      <c r="I91" s="100">
        <v>0.23</v>
      </c>
    </row>
    <row r="92" spans="1:9" ht="15.6" x14ac:dyDescent="0.3">
      <c r="A92" s="8"/>
      <c r="B92" s="83"/>
      <c r="C92" s="82" t="s">
        <v>6</v>
      </c>
      <c r="D92" s="82" t="s">
        <v>126</v>
      </c>
      <c r="E92" s="13">
        <f>ROUND($G92/1.23,2)</f>
        <v>4.88</v>
      </c>
      <c r="F92" s="13">
        <f t="shared" si="14"/>
        <v>1.1200000000000001</v>
      </c>
      <c r="G92" s="14">
        <f>SUM('Cennik TCI'!E92)</f>
        <v>6</v>
      </c>
      <c r="I92" s="100">
        <v>0.23</v>
      </c>
    </row>
    <row r="93" spans="1:9" ht="33.75" customHeight="1" x14ac:dyDescent="0.3">
      <c r="A93" s="8"/>
      <c r="B93" s="83" t="s">
        <v>13</v>
      </c>
      <c r="C93" s="125" t="s">
        <v>127</v>
      </c>
      <c r="D93" s="125"/>
      <c r="E93" s="10"/>
      <c r="F93" s="10"/>
      <c r="G93" s="14"/>
      <c r="I93" s="99"/>
    </row>
    <row r="94" spans="1:9" ht="31.2" x14ac:dyDescent="0.3">
      <c r="A94" s="8"/>
      <c r="B94" s="83"/>
      <c r="C94" s="82" t="s">
        <v>2</v>
      </c>
      <c r="D94" s="82" t="s">
        <v>128</v>
      </c>
      <c r="E94" s="13">
        <f t="shared" ref="E94" si="15">ROUND($G94/1.08,2)</f>
        <v>14.81</v>
      </c>
      <c r="F94" s="13">
        <f t="shared" si="14"/>
        <v>1.1899999999999995</v>
      </c>
      <c r="G94" s="14">
        <f>SUM('Cennik TCI'!E94)</f>
        <v>16</v>
      </c>
      <c r="I94" s="100">
        <v>0.08</v>
      </c>
    </row>
    <row r="95" spans="1:9" ht="31.5" customHeight="1" x14ac:dyDescent="0.3">
      <c r="A95" s="8"/>
      <c r="B95" s="83" t="s">
        <v>15</v>
      </c>
      <c r="C95" s="125" t="s">
        <v>129</v>
      </c>
      <c r="D95" s="125"/>
      <c r="E95" s="13">
        <f>ROUND($G95/1.23,2)</f>
        <v>227.64</v>
      </c>
      <c r="F95" s="13">
        <f t="shared" si="14"/>
        <v>52.360000000000014</v>
      </c>
      <c r="G95" s="14">
        <f>SUM('Cennik TCI'!E95)</f>
        <v>280</v>
      </c>
      <c r="I95" s="100">
        <v>0.23</v>
      </c>
    </row>
    <row r="96" spans="1:9" s="38" customFormat="1" ht="32.25" customHeight="1" x14ac:dyDescent="0.3">
      <c r="A96" s="8"/>
      <c r="B96" s="84" t="s">
        <v>22</v>
      </c>
      <c r="C96" s="127" t="s">
        <v>130</v>
      </c>
      <c r="D96" s="127"/>
      <c r="E96" s="23">
        <f>ROUND($G96/1.23,2)</f>
        <v>308.94</v>
      </c>
      <c r="F96" s="23">
        <f t="shared" si="14"/>
        <v>71.06</v>
      </c>
      <c r="G96" s="14">
        <f>SUM('Cennik TCI'!E96)</f>
        <v>380</v>
      </c>
      <c r="I96" s="100">
        <v>0.23</v>
      </c>
    </row>
    <row r="97" spans="1:9" s="38" customFormat="1" ht="104.25" customHeight="1" x14ac:dyDescent="0.3">
      <c r="A97" s="17"/>
      <c r="B97" s="131" t="s">
        <v>216</v>
      </c>
      <c r="C97" s="129"/>
      <c r="D97" s="129"/>
      <c r="E97" s="129"/>
      <c r="F97" s="129"/>
      <c r="G97" s="130"/>
      <c r="I97" s="99"/>
    </row>
    <row r="98" spans="1:9" s="38" customFormat="1" ht="32.25" customHeight="1" x14ac:dyDescent="0.3">
      <c r="A98" s="25" t="s">
        <v>131</v>
      </c>
      <c r="B98" s="79" t="s">
        <v>2</v>
      </c>
      <c r="C98" s="129" t="s">
        <v>132</v>
      </c>
      <c r="D98" s="130"/>
      <c r="E98" s="94">
        <f>ROUND($G98/1.08,2)</f>
        <v>55.56</v>
      </c>
      <c r="F98" s="94">
        <f t="shared" si="14"/>
        <v>4.4399999999999977</v>
      </c>
      <c r="G98" s="28">
        <f>SUM('Cennik TCI'!E98)</f>
        <v>60</v>
      </c>
      <c r="I98" s="100">
        <v>0.08</v>
      </c>
    </row>
    <row r="99" spans="1:9" s="38" customFormat="1" ht="15.6" x14ac:dyDescent="0.3">
      <c r="A99" s="7" t="s">
        <v>133</v>
      </c>
      <c r="B99" s="122" t="s">
        <v>134</v>
      </c>
      <c r="C99" s="123"/>
      <c r="D99" s="123"/>
      <c r="E99" s="123"/>
      <c r="F99" s="123"/>
      <c r="G99" s="124"/>
      <c r="I99" s="99"/>
    </row>
    <row r="100" spans="1:9" s="38" customFormat="1" ht="15.6" x14ac:dyDescent="0.3">
      <c r="A100" s="8"/>
      <c r="B100" s="83" t="s">
        <v>2</v>
      </c>
      <c r="C100" s="125" t="s">
        <v>135</v>
      </c>
      <c r="D100" s="125"/>
      <c r="E100" s="13">
        <f t="shared" ref="E100:E101" si="16">ROUND($G100/1.08,2)</f>
        <v>277.77999999999997</v>
      </c>
      <c r="F100" s="90">
        <f t="shared" si="14"/>
        <v>22.220000000000027</v>
      </c>
      <c r="G100" s="14">
        <f>SUM('Cennik TCI'!E100)</f>
        <v>300</v>
      </c>
      <c r="I100" s="100">
        <v>0.08</v>
      </c>
    </row>
    <row r="101" spans="1:9" s="38" customFormat="1" ht="15.6" x14ac:dyDescent="0.3">
      <c r="A101" s="8"/>
      <c r="B101" s="83" t="s">
        <v>6</v>
      </c>
      <c r="C101" s="125" t="s">
        <v>136</v>
      </c>
      <c r="D101" s="125"/>
      <c r="E101" s="13">
        <f t="shared" si="16"/>
        <v>138.88999999999999</v>
      </c>
      <c r="F101" s="90">
        <f t="shared" si="14"/>
        <v>11.110000000000014</v>
      </c>
      <c r="G101" s="14">
        <f>SUM('Cennik TCI'!E101)</f>
        <v>150</v>
      </c>
      <c r="I101" s="100">
        <v>0.08</v>
      </c>
    </row>
    <row r="102" spans="1:9" s="38" customFormat="1" ht="15.6" x14ac:dyDescent="0.3">
      <c r="A102" s="8"/>
      <c r="B102" s="83" t="s">
        <v>9</v>
      </c>
      <c r="C102" s="125" t="s">
        <v>137</v>
      </c>
      <c r="D102" s="125"/>
      <c r="E102" s="10"/>
      <c r="F102" s="88"/>
      <c r="G102" s="14">
        <f>SUM('Cennik TCI'!E102)</f>
        <v>0</v>
      </c>
      <c r="I102" s="99"/>
    </row>
    <row r="103" spans="1:9" s="38" customFormat="1" ht="15.6" x14ac:dyDescent="0.3">
      <c r="A103" s="8"/>
      <c r="B103" s="83"/>
      <c r="C103" s="82" t="s">
        <v>2</v>
      </c>
      <c r="D103" s="82" t="s">
        <v>138</v>
      </c>
      <c r="E103" s="13">
        <f t="shared" ref="E103:E111" si="17">ROUND($G103/1.08,2)</f>
        <v>69.44</v>
      </c>
      <c r="F103" s="89">
        <f t="shared" si="14"/>
        <v>5.5600000000000023</v>
      </c>
      <c r="G103" s="14">
        <f>SUM('Cennik TCI'!E103)</f>
        <v>75</v>
      </c>
      <c r="I103" s="100">
        <v>0.08</v>
      </c>
    </row>
    <row r="104" spans="1:9" s="38" customFormat="1" ht="15.6" x14ac:dyDescent="0.3">
      <c r="A104" s="8"/>
      <c r="B104" s="105"/>
      <c r="C104" s="106" t="s">
        <v>6</v>
      </c>
      <c r="D104" s="106" t="s">
        <v>139</v>
      </c>
      <c r="E104" s="13">
        <f t="shared" si="17"/>
        <v>41.67</v>
      </c>
      <c r="F104" s="89">
        <f t="shared" si="14"/>
        <v>3.3299999999999983</v>
      </c>
      <c r="G104" s="14">
        <f>SUM('Cennik TCI'!E104)</f>
        <v>45</v>
      </c>
      <c r="I104" s="100">
        <v>0.08</v>
      </c>
    </row>
    <row r="105" spans="1:9" s="38" customFormat="1" ht="30" customHeight="1" x14ac:dyDescent="0.3">
      <c r="A105" s="8"/>
      <c r="B105" s="83" t="s">
        <v>13</v>
      </c>
      <c r="C105" s="132" t="s">
        <v>140</v>
      </c>
      <c r="D105" s="133"/>
      <c r="E105" s="95">
        <f t="shared" si="17"/>
        <v>32.409999999999997</v>
      </c>
      <c r="F105" s="95">
        <f t="shared" si="14"/>
        <v>2.5900000000000034</v>
      </c>
      <c r="G105" s="14">
        <f>SUM('Cennik TCI'!E105)</f>
        <v>35</v>
      </c>
      <c r="I105" s="100">
        <v>0.08</v>
      </c>
    </row>
    <row r="106" spans="1:9" s="38" customFormat="1" ht="32.25" customHeight="1" x14ac:dyDescent="0.3">
      <c r="A106" s="8"/>
      <c r="B106" s="63" t="s">
        <v>15</v>
      </c>
      <c r="C106" s="125" t="s">
        <v>141</v>
      </c>
      <c r="D106" s="126"/>
      <c r="E106" s="90">
        <f t="shared" si="17"/>
        <v>60.19</v>
      </c>
      <c r="F106" s="90">
        <f t="shared" si="14"/>
        <v>4.8100000000000023</v>
      </c>
      <c r="G106" s="14">
        <f>SUM('Cennik TCI'!E106)</f>
        <v>65</v>
      </c>
      <c r="I106" s="100">
        <v>0.08</v>
      </c>
    </row>
    <row r="107" spans="1:9" s="38" customFormat="1" ht="33.75" customHeight="1" x14ac:dyDescent="0.3">
      <c r="A107" s="8"/>
      <c r="B107" s="105" t="s">
        <v>22</v>
      </c>
      <c r="C107" s="132" t="s">
        <v>142</v>
      </c>
      <c r="D107" s="133"/>
      <c r="E107" s="95">
        <f t="shared" si="17"/>
        <v>12.96</v>
      </c>
      <c r="F107" s="95">
        <f t="shared" si="14"/>
        <v>1.0399999999999991</v>
      </c>
      <c r="G107" s="14">
        <f>SUM('Cennik TCI'!E107)</f>
        <v>14</v>
      </c>
      <c r="I107" s="100">
        <v>0.08</v>
      </c>
    </row>
    <row r="108" spans="1:9" s="38" customFormat="1" ht="51" customHeight="1" x14ac:dyDescent="0.3">
      <c r="A108" s="8"/>
      <c r="B108" s="83" t="s">
        <v>31</v>
      </c>
      <c r="C108" s="125" t="s">
        <v>143</v>
      </c>
      <c r="D108" s="126"/>
      <c r="E108" s="90">
        <f t="shared" si="17"/>
        <v>11.11</v>
      </c>
      <c r="F108" s="90">
        <f t="shared" si="14"/>
        <v>0.89000000000000057</v>
      </c>
      <c r="G108" s="14">
        <f>SUM('Cennik TCI'!E108)</f>
        <v>12</v>
      </c>
      <c r="I108" s="100">
        <v>0.08</v>
      </c>
    </row>
    <row r="109" spans="1:9" s="38" customFormat="1" ht="15.6" x14ac:dyDescent="0.3">
      <c r="A109" s="8"/>
      <c r="B109" s="83" t="s">
        <v>33</v>
      </c>
      <c r="C109" s="125" t="s">
        <v>144</v>
      </c>
      <c r="D109" s="126"/>
      <c r="E109" s="90">
        <f t="shared" si="17"/>
        <v>14.81</v>
      </c>
      <c r="F109" s="90">
        <f t="shared" si="14"/>
        <v>1.1899999999999995</v>
      </c>
      <c r="G109" s="14">
        <f>SUM('Cennik TCI'!E109)</f>
        <v>16</v>
      </c>
      <c r="I109" s="100">
        <v>0.08</v>
      </c>
    </row>
    <row r="110" spans="1:9" s="38" customFormat="1" ht="52.5" customHeight="1" x14ac:dyDescent="0.3">
      <c r="A110" s="17"/>
      <c r="B110" s="84" t="s">
        <v>37</v>
      </c>
      <c r="C110" s="127" t="s">
        <v>146</v>
      </c>
      <c r="D110" s="128"/>
      <c r="E110" s="91">
        <f t="shared" si="17"/>
        <v>32.409999999999997</v>
      </c>
      <c r="F110" s="91">
        <f t="shared" si="14"/>
        <v>2.5900000000000034</v>
      </c>
      <c r="G110" s="14">
        <f>SUM('Cennik TCI'!E110)</f>
        <v>35</v>
      </c>
      <c r="I110" s="100">
        <v>0.08</v>
      </c>
    </row>
    <row r="111" spans="1:9" s="38" customFormat="1" ht="36.75" customHeight="1" x14ac:dyDescent="0.3">
      <c r="A111" s="25" t="s">
        <v>147</v>
      </c>
      <c r="B111" s="79" t="s">
        <v>2</v>
      </c>
      <c r="C111" s="129" t="s">
        <v>164</v>
      </c>
      <c r="D111" s="130"/>
      <c r="E111" s="94">
        <f t="shared" si="17"/>
        <v>106.48</v>
      </c>
      <c r="F111" s="94">
        <f t="shared" si="14"/>
        <v>8.519999999999996</v>
      </c>
      <c r="G111" s="28">
        <f>SUM('Cennik TCI'!E111)</f>
        <v>115</v>
      </c>
      <c r="I111" s="100">
        <v>0.08</v>
      </c>
    </row>
    <row r="112" spans="1:9" s="38" customFormat="1" ht="15.6" x14ac:dyDescent="0.3">
      <c r="A112" s="7" t="s">
        <v>148</v>
      </c>
      <c r="B112" s="122" t="s">
        <v>165</v>
      </c>
      <c r="C112" s="123"/>
      <c r="D112" s="123"/>
      <c r="E112" s="123"/>
      <c r="F112" s="123"/>
      <c r="G112" s="124"/>
      <c r="I112" s="99"/>
    </row>
    <row r="113" spans="1:9" s="38" customFormat="1" ht="15.6" x14ac:dyDescent="0.3">
      <c r="A113" s="8"/>
      <c r="B113" s="83" t="s">
        <v>2</v>
      </c>
      <c r="C113" s="125" t="s">
        <v>149</v>
      </c>
      <c r="D113" s="126"/>
      <c r="E113" s="90">
        <f t="shared" ref="E113:E116" si="18">ROUND($G113/1.08,2)</f>
        <v>509.26</v>
      </c>
      <c r="F113" s="90">
        <f t="shared" si="14"/>
        <v>40.740000000000009</v>
      </c>
      <c r="G113" s="14">
        <f>SUM('Cennik TCI'!E113)</f>
        <v>550</v>
      </c>
      <c r="I113" s="100">
        <v>0.08</v>
      </c>
    </row>
    <row r="114" spans="1:9" s="38" customFormat="1" ht="15.6" x14ac:dyDescent="0.3">
      <c r="A114" s="8"/>
      <c r="B114" s="83" t="s">
        <v>6</v>
      </c>
      <c r="C114" s="125" t="s">
        <v>150</v>
      </c>
      <c r="D114" s="126"/>
      <c r="E114" s="90">
        <f t="shared" si="18"/>
        <v>287.04000000000002</v>
      </c>
      <c r="F114" s="90">
        <f t="shared" si="14"/>
        <v>22.95999999999998</v>
      </c>
      <c r="G114" s="14">
        <f>SUM('Cennik TCI'!E114)</f>
        <v>310</v>
      </c>
      <c r="I114" s="100">
        <v>0.08</v>
      </c>
    </row>
    <row r="115" spans="1:9" s="38" customFormat="1" ht="15.6" x14ac:dyDescent="0.3">
      <c r="A115" s="8"/>
      <c r="B115" s="83" t="s">
        <v>9</v>
      </c>
      <c r="C115" s="125" t="s">
        <v>151</v>
      </c>
      <c r="D115" s="126"/>
      <c r="E115" s="90">
        <f t="shared" si="18"/>
        <v>740.74</v>
      </c>
      <c r="F115" s="90">
        <f t="shared" si="14"/>
        <v>59.259999999999991</v>
      </c>
      <c r="G115" s="14">
        <f>SUM('Cennik TCI'!E115)</f>
        <v>800</v>
      </c>
      <c r="I115" s="100">
        <v>0.08</v>
      </c>
    </row>
    <row r="116" spans="1:9" s="38" customFormat="1" ht="15.6" x14ac:dyDescent="0.3">
      <c r="A116" s="17"/>
      <c r="B116" s="84" t="s">
        <v>13</v>
      </c>
      <c r="C116" s="127" t="s">
        <v>152</v>
      </c>
      <c r="D116" s="128"/>
      <c r="E116" s="93">
        <f t="shared" si="18"/>
        <v>143.52000000000001</v>
      </c>
      <c r="F116" s="93">
        <f t="shared" si="14"/>
        <v>11.47999999999999</v>
      </c>
      <c r="G116" s="14">
        <f>SUM('Cennik TCI'!E116)</f>
        <v>155</v>
      </c>
      <c r="I116" s="100">
        <v>0.08</v>
      </c>
    </row>
    <row r="117" spans="1:9" s="38" customFormat="1" ht="50.25" customHeight="1" x14ac:dyDescent="0.3">
      <c r="A117" s="7" t="s">
        <v>153</v>
      </c>
      <c r="B117" s="122" t="s">
        <v>166</v>
      </c>
      <c r="C117" s="123"/>
      <c r="D117" s="123"/>
      <c r="E117" s="123"/>
      <c r="F117" s="123"/>
      <c r="G117" s="124"/>
      <c r="I117" s="99"/>
    </row>
    <row r="118" spans="1:9" s="38" customFormat="1" ht="15.6" x14ac:dyDescent="0.3">
      <c r="A118" s="8"/>
      <c r="B118" s="83" t="s">
        <v>2</v>
      </c>
      <c r="C118" s="125" t="s">
        <v>154</v>
      </c>
      <c r="D118" s="126"/>
      <c r="E118" s="90">
        <f>ROUND($G118/1.23,2)</f>
        <v>593.5</v>
      </c>
      <c r="F118" s="90">
        <f t="shared" si="14"/>
        <v>136.5</v>
      </c>
      <c r="G118" s="14">
        <f>SUM('Cennik TCI'!E118)</f>
        <v>730</v>
      </c>
      <c r="I118" s="100">
        <v>0.23</v>
      </c>
    </row>
    <row r="119" spans="1:9" s="38" customFormat="1" ht="15.6" x14ac:dyDescent="0.3">
      <c r="A119" s="17"/>
      <c r="B119" s="84" t="s">
        <v>6</v>
      </c>
      <c r="C119" s="127" t="s">
        <v>155</v>
      </c>
      <c r="D119" s="128"/>
      <c r="E119" s="91">
        <f>ROUND($G119/1.23,2)</f>
        <v>731.71</v>
      </c>
      <c r="F119" s="91">
        <f t="shared" si="14"/>
        <v>168.28999999999996</v>
      </c>
      <c r="G119" s="14">
        <f>SUM('Cennik TCI'!E119)</f>
        <v>900</v>
      </c>
      <c r="I119" s="100">
        <v>0.23</v>
      </c>
    </row>
    <row r="120" spans="1:9" s="38" customFormat="1" ht="41.25" hidden="1" customHeight="1" x14ac:dyDescent="0.3">
      <c r="A120" s="25" t="s">
        <v>192</v>
      </c>
      <c r="B120" s="79" t="s">
        <v>2</v>
      </c>
      <c r="C120" s="129" t="s">
        <v>193</v>
      </c>
      <c r="D120" s="130"/>
      <c r="E120" s="94">
        <f>ROUND($G120/1.23,2)</f>
        <v>1.63</v>
      </c>
      <c r="F120" s="94">
        <f t="shared" si="14"/>
        <v>0.37000000000000011</v>
      </c>
      <c r="G120" s="14">
        <f>SUM('Cennik TCI'!E120)</f>
        <v>2</v>
      </c>
      <c r="I120" s="100">
        <v>0.23</v>
      </c>
    </row>
    <row r="122" spans="1:9" x14ac:dyDescent="0.3">
      <c r="A122" t="s">
        <v>205</v>
      </c>
    </row>
  </sheetData>
  <autoFilter ref="I8:I120" xr:uid="{00000000-0009-0000-0000-000004000000}"/>
  <mergeCells count="104">
    <mergeCell ref="C102:D102"/>
    <mergeCell ref="C105:D105"/>
    <mergeCell ref="C106:D106"/>
    <mergeCell ref="C107:D107"/>
    <mergeCell ref="C108:D108"/>
    <mergeCell ref="C109:D109"/>
    <mergeCell ref="C96:D96"/>
    <mergeCell ref="B97:G97"/>
    <mergeCell ref="C98:D98"/>
    <mergeCell ref="B99:G99"/>
    <mergeCell ref="C100:D100"/>
    <mergeCell ref="C101:D101"/>
    <mergeCell ref="C116:D116"/>
    <mergeCell ref="B117:G117"/>
    <mergeCell ref="C118:D118"/>
    <mergeCell ref="C119:D119"/>
    <mergeCell ref="C120:D120"/>
    <mergeCell ref="C110:D110"/>
    <mergeCell ref="C111:D111"/>
    <mergeCell ref="B112:G112"/>
    <mergeCell ref="C113:D113"/>
    <mergeCell ref="C114:D114"/>
    <mergeCell ref="C115:D115"/>
    <mergeCell ref="B81:G81"/>
    <mergeCell ref="C82:D82"/>
    <mergeCell ref="C87:D87"/>
    <mergeCell ref="C90:D90"/>
    <mergeCell ref="C93:D93"/>
    <mergeCell ref="C95:D95"/>
    <mergeCell ref="C75:D75"/>
    <mergeCell ref="C76:D76"/>
    <mergeCell ref="C77:D77"/>
    <mergeCell ref="C78:D78"/>
    <mergeCell ref="C79:D79"/>
    <mergeCell ref="C80:D80"/>
    <mergeCell ref="C69:D69"/>
    <mergeCell ref="B70:G70"/>
    <mergeCell ref="B71:G71"/>
    <mergeCell ref="C72:D72"/>
    <mergeCell ref="C73:D73"/>
    <mergeCell ref="C74:D74"/>
    <mergeCell ref="C63:D63"/>
    <mergeCell ref="B64:G64"/>
    <mergeCell ref="C65:D65"/>
    <mergeCell ref="C66:D66"/>
    <mergeCell ref="C67:D67"/>
    <mergeCell ref="A68:G68"/>
    <mergeCell ref="B56:G56"/>
    <mergeCell ref="C57:D57"/>
    <mergeCell ref="C59:D59"/>
    <mergeCell ref="C60:D60"/>
    <mergeCell ref="C61:D61"/>
    <mergeCell ref="B62:G62"/>
    <mergeCell ref="C50:D50"/>
    <mergeCell ref="C51:D51"/>
    <mergeCell ref="C52:D52"/>
    <mergeCell ref="C53:D53"/>
    <mergeCell ref="C54:D54"/>
    <mergeCell ref="C55:D55"/>
    <mergeCell ref="B44:G44"/>
    <mergeCell ref="C45:D45"/>
    <mergeCell ref="C46:D46"/>
    <mergeCell ref="C47:D47"/>
    <mergeCell ref="C48:D48"/>
    <mergeCell ref="C49:D49"/>
    <mergeCell ref="C35:D35"/>
    <mergeCell ref="C39:D39"/>
    <mergeCell ref="C40:D40"/>
    <mergeCell ref="B41:G41"/>
    <mergeCell ref="B42:G42"/>
    <mergeCell ref="B43:G43"/>
    <mergeCell ref="C36:D36"/>
    <mergeCell ref="C37:D37"/>
    <mergeCell ref="C38:D38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B28:G28"/>
    <mergeCell ref="C20:D20"/>
    <mergeCell ref="C21:D21"/>
    <mergeCell ref="C22:D22"/>
    <mergeCell ref="C8:D8"/>
    <mergeCell ref="C11:D11"/>
    <mergeCell ref="C12:D12"/>
    <mergeCell ref="C14:D14"/>
    <mergeCell ref="B15:G15"/>
    <mergeCell ref="C16:D16"/>
    <mergeCell ref="D1:G1"/>
    <mergeCell ref="A4:A5"/>
    <mergeCell ref="B4:D5"/>
    <mergeCell ref="B6:D6"/>
    <mergeCell ref="B7:G7"/>
    <mergeCell ref="A2:G2"/>
    <mergeCell ref="C17:D17"/>
    <mergeCell ref="C18:D18"/>
    <mergeCell ref="C19:D19"/>
  </mergeCells>
  <printOptions horizontalCentered="1"/>
  <pageMargins left="0.11811023622047245" right="0.11811023622047245" top="0.35433070866141736" bottom="0.35433070866141736" header="0.31496062992125984" footer="0"/>
  <pageSetup paperSize="9" scale="75" orientation="portrait" r:id="rId1"/>
  <headerFoot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12"/>
  <sheetViews>
    <sheetView view="pageBreakPreview" zoomScaleNormal="85" zoomScaleSheetLayoutView="100" workbookViewId="0">
      <selection activeCell="C24" sqref="C24:D24"/>
    </sheetView>
  </sheetViews>
  <sheetFormatPr defaultRowHeight="14.4" outlineLevelCol="1" x14ac:dyDescent="0.3"/>
  <cols>
    <col min="1" max="1" width="8.44140625" style="38" customWidth="1"/>
    <col min="2" max="2" width="4.44140625" customWidth="1"/>
    <col min="4" max="4" width="61.109375" customWidth="1"/>
    <col min="5" max="5" width="15" style="38" customWidth="1"/>
    <col min="6" max="6" width="13.109375" style="38" customWidth="1"/>
    <col min="7" max="7" width="15.6640625" style="38" customWidth="1"/>
    <col min="8" max="8" width="10.88671875" hidden="1" customWidth="1" outlineLevel="1"/>
    <col min="9" max="9" width="0.109375" hidden="1" customWidth="1" outlineLevel="1"/>
    <col min="10" max="10" width="13.88671875" customWidth="1" collapsed="1"/>
    <col min="11" max="11" width="11.109375" customWidth="1"/>
    <col min="13" max="13" width="16.44140625" customWidth="1"/>
  </cols>
  <sheetData>
    <row r="1" spans="1:22" ht="44.25" customHeight="1" x14ac:dyDescent="0.3">
      <c r="A1"/>
      <c r="D1" s="175" t="s">
        <v>207</v>
      </c>
      <c r="E1" s="175"/>
      <c r="F1" s="175"/>
      <c r="G1" s="175"/>
      <c r="H1" s="33"/>
      <c r="I1" s="33"/>
      <c r="J1" s="33"/>
    </row>
    <row r="2" spans="1:22" ht="54" customHeight="1" x14ac:dyDescent="0.3">
      <c r="A2" s="178" t="s">
        <v>223</v>
      </c>
      <c r="B2" s="178"/>
      <c r="C2" s="178"/>
      <c r="D2" s="178"/>
      <c r="E2" s="178"/>
      <c r="F2" s="178"/>
      <c r="G2" s="178"/>
      <c r="H2" s="33"/>
      <c r="I2" s="33"/>
    </row>
    <row r="3" spans="1:22" ht="15.6" x14ac:dyDescent="0.3">
      <c r="A3" s="102" t="s">
        <v>219</v>
      </c>
      <c r="B3" s="33"/>
      <c r="C3" s="33"/>
      <c r="D3" s="35"/>
      <c r="E3" s="40"/>
      <c r="F3" s="39"/>
      <c r="G3" s="39"/>
      <c r="H3" s="33"/>
      <c r="I3" s="33"/>
    </row>
    <row r="4" spans="1:22" ht="15.75" customHeight="1" x14ac:dyDescent="0.3">
      <c r="A4" s="176" t="s">
        <v>210</v>
      </c>
      <c r="B4" s="153" t="s">
        <v>1</v>
      </c>
      <c r="C4" s="154"/>
      <c r="D4" s="155"/>
      <c r="E4" s="97" t="s">
        <v>156</v>
      </c>
      <c r="F4" s="97" t="s">
        <v>201</v>
      </c>
      <c r="G4" s="76" t="s">
        <v>156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30" customHeight="1" x14ac:dyDescent="0.3">
      <c r="A5" s="177"/>
      <c r="B5" s="156"/>
      <c r="C5" s="157"/>
      <c r="D5" s="158"/>
      <c r="E5" s="98" t="s">
        <v>204</v>
      </c>
      <c r="F5" s="98"/>
      <c r="G5" s="77" t="s">
        <v>195</v>
      </c>
      <c r="H5" s="38"/>
      <c r="I5" s="103" t="s">
        <v>203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5.6" x14ac:dyDescent="0.3">
      <c r="A6" s="31">
        <v>1</v>
      </c>
      <c r="B6" s="162">
        <v>2</v>
      </c>
      <c r="C6" s="162"/>
      <c r="D6" s="162"/>
      <c r="E6" s="44">
        <v>3</v>
      </c>
      <c r="F6" s="44">
        <v>4</v>
      </c>
      <c r="G6" s="44">
        <v>5</v>
      </c>
      <c r="H6" s="37"/>
      <c r="I6" s="37"/>
    </row>
    <row r="7" spans="1:22" ht="15.6" x14ac:dyDescent="0.3">
      <c r="A7" s="7" t="s">
        <v>2</v>
      </c>
      <c r="B7" s="122" t="s">
        <v>3</v>
      </c>
      <c r="C7" s="123"/>
      <c r="D7" s="123"/>
      <c r="E7" s="123"/>
      <c r="F7" s="123"/>
      <c r="G7" s="124"/>
    </row>
    <row r="8" spans="1:22" ht="15.6" x14ac:dyDescent="0.3">
      <c r="A8" s="8"/>
      <c r="B8" s="9" t="s">
        <v>2</v>
      </c>
      <c r="C8" s="125" t="s">
        <v>4</v>
      </c>
      <c r="D8" s="125"/>
      <c r="E8" s="10"/>
      <c r="F8" s="10"/>
      <c r="G8" s="11"/>
      <c r="H8" s="32"/>
    </row>
    <row r="9" spans="1:22" ht="15.6" x14ac:dyDescent="0.3">
      <c r="A9" s="8"/>
      <c r="B9" s="9"/>
      <c r="C9" s="12" t="s">
        <v>2</v>
      </c>
      <c r="D9" s="12" t="s">
        <v>5</v>
      </c>
      <c r="E9" s="48">
        <f>ROUND(G9/1.08,2)</f>
        <v>7777.78</v>
      </c>
      <c r="F9" s="48">
        <f>G9-E9</f>
        <v>622.22000000000025</v>
      </c>
      <c r="G9" s="49">
        <f>SUM('Cennik TCII'!E9)</f>
        <v>8400</v>
      </c>
      <c r="H9" s="101"/>
      <c r="I9" s="101">
        <v>0.08</v>
      </c>
    </row>
    <row r="10" spans="1:22" ht="15.6" x14ac:dyDescent="0.3">
      <c r="A10" s="8"/>
      <c r="B10" s="9"/>
      <c r="C10" s="12" t="s">
        <v>6</v>
      </c>
      <c r="D10" s="12" t="s">
        <v>7</v>
      </c>
      <c r="E10" s="48">
        <f>ROUND(G10/1.08,2)</f>
        <v>5231.4799999999996</v>
      </c>
      <c r="F10" s="48">
        <f>G10-E10</f>
        <v>418.52000000000044</v>
      </c>
      <c r="G10" s="49">
        <f>SUM('Cennik TCII'!E10)</f>
        <v>5650</v>
      </c>
      <c r="H10" s="101"/>
      <c r="I10" s="101">
        <v>0.08</v>
      </c>
    </row>
    <row r="11" spans="1:22" ht="15.6" x14ac:dyDescent="0.3">
      <c r="A11" s="8"/>
      <c r="B11" s="9" t="s">
        <v>9</v>
      </c>
      <c r="C11" s="125" t="s">
        <v>10</v>
      </c>
      <c r="D11" s="125"/>
      <c r="E11" s="10"/>
      <c r="F11" s="10"/>
      <c r="G11" s="49"/>
      <c r="H11" s="101"/>
      <c r="I11" s="101">
        <v>0.08</v>
      </c>
    </row>
    <row r="12" spans="1:22" ht="15.6" x14ac:dyDescent="0.3">
      <c r="A12" s="8"/>
      <c r="B12" s="9"/>
      <c r="C12" s="12" t="s">
        <v>6</v>
      </c>
      <c r="D12" s="12" t="s">
        <v>11</v>
      </c>
      <c r="E12" s="48">
        <f>ROUND(G12/1.08,2)</f>
        <v>5787.04</v>
      </c>
      <c r="F12" s="48">
        <f>G12-E12</f>
        <v>462.96000000000004</v>
      </c>
      <c r="G12" s="49">
        <f>SUM('Cennik TCII'!E12)</f>
        <v>6250</v>
      </c>
      <c r="H12" s="101"/>
      <c r="I12" s="101">
        <v>0.08</v>
      </c>
    </row>
    <row r="13" spans="1:22" ht="15.6" x14ac:dyDescent="0.3">
      <c r="A13" s="8"/>
      <c r="B13" s="9" t="s">
        <v>13</v>
      </c>
      <c r="C13" s="125" t="s">
        <v>14</v>
      </c>
      <c r="D13" s="125"/>
      <c r="E13" s="48">
        <f>ROUND(G13/1.08,2)</f>
        <v>3333.33</v>
      </c>
      <c r="F13" s="48">
        <f>G13-E13</f>
        <v>266.67000000000007</v>
      </c>
      <c r="G13" s="49">
        <f>SUM('Cennik TCII'!E13)</f>
        <v>3600</v>
      </c>
      <c r="H13" s="101"/>
      <c r="I13" s="101">
        <v>0.08</v>
      </c>
    </row>
    <row r="14" spans="1:22" ht="18" customHeight="1" x14ac:dyDescent="0.3">
      <c r="A14" s="8"/>
      <c r="B14" s="9" t="s">
        <v>15</v>
      </c>
      <c r="C14" s="125" t="s">
        <v>172</v>
      </c>
      <c r="D14" s="125"/>
      <c r="E14" s="10">
        <f>ROUND(G14/1.08,2)</f>
        <v>833.33</v>
      </c>
      <c r="F14" s="10">
        <f>G14-E14</f>
        <v>66.669999999999959</v>
      </c>
      <c r="G14" s="49">
        <f>SUM('Cennik TCII'!E14)</f>
        <v>900</v>
      </c>
      <c r="H14" s="101"/>
      <c r="I14" s="101">
        <v>0.08</v>
      </c>
    </row>
    <row r="15" spans="1:22" ht="15.6" x14ac:dyDescent="0.3">
      <c r="A15" s="7" t="s">
        <v>6</v>
      </c>
      <c r="B15" s="136" t="s">
        <v>16</v>
      </c>
      <c r="C15" s="137"/>
      <c r="D15" s="137"/>
      <c r="E15" s="137"/>
      <c r="F15" s="137"/>
      <c r="G15" s="138"/>
      <c r="H15" s="101"/>
      <c r="I15" s="101">
        <v>0.08</v>
      </c>
    </row>
    <row r="16" spans="1:22" ht="15.6" x14ac:dyDescent="0.3">
      <c r="A16" s="8"/>
      <c r="B16" s="9" t="s">
        <v>2</v>
      </c>
      <c r="C16" s="125" t="s">
        <v>17</v>
      </c>
      <c r="D16" s="125"/>
      <c r="E16" s="48">
        <f>ROUND(G16/1.08,2)</f>
        <v>4527.78</v>
      </c>
      <c r="F16" s="48">
        <f>G16-E16</f>
        <v>362.22000000000025</v>
      </c>
      <c r="G16" s="49">
        <f>SUM('Cennik TCII'!E16)</f>
        <v>4890</v>
      </c>
      <c r="H16" s="101"/>
      <c r="I16" s="101">
        <v>0.08</v>
      </c>
    </row>
    <row r="17" spans="1:9" ht="15.6" x14ac:dyDescent="0.3">
      <c r="A17" s="8"/>
      <c r="B17" s="9" t="s">
        <v>6</v>
      </c>
      <c r="C17" s="125" t="s">
        <v>18</v>
      </c>
      <c r="D17" s="125"/>
      <c r="E17" s="48">
        <f>ROUND(G17/1.08,2)</f>
        <v>7731.48</v>
      </c>
      <c r="F17" s="48">
        <f>G17-E17</f>
        <v>618.52000000000044</v>
      </c>
      <c r="G17" s="49">
        <f>SUM('Cennik TCII'!E17)</f>
        <v>8350</v>
      </c>
      <c r="H17" s="101"/>
      <c r="I17" s="101">
        <v>0.08</v>
      </c>
    </row>
    <row r="18" spans="1:9" ht="15.6" x14ac:dyDescent="0.3">
      <c r="A18" s="8"/>
      <c r="B18" s="9" t="s">
        <v>15</v>
      </c>
      <c r="C18" s="125" t="s">
        <v>21</v>
      </c>
      <c r="D18" s="125"/>
      <c r="E18" s="48">
        <f>ROUND(G18/1.08,2)</f>
        <v>4620.37</v>
      </c>
      <c r="F18" s="48">
        <f>G18-E18</f>
        <v>369.63000000000011</v>
      </c>
      <c r="G18" s="49">
        <f>SUM('Cennik TCII'!E18)</f>
        <v>4990</v>
      </c>
      <c r="H18" s="101"/>
      <c r="I18" s="101">
        <v>0.08</v>
      </c>
    </row>
    <row r="19" spans="1:9" ht="31.5" customHeight="1" x14ac:dyDescent="0.3">
      <c r="A19" s="8"/>
      <c r="B19" s="9" t="s">
        <v>22</v>
      </c>
      <c r="C19" s="125" t="s">
        <v>23</v>
      </c>
      <c r="D19" s="125"/>
      <c r="E19" s="10">
        <f>ROUND(G19/1.08,2)</f>
        <v>7824.07</v>
      </c>
      <c r="F19" s="10">
        <f>G19-E19</f>
        <v>625.93000000000029</v>
      </c>
      <c r="G19" s="49">
        <f>SUM('Cennik TCII'!E19)</f>
        <v>8450</v>
      </c>
      <c r="H19" s="101"/>
      <c r="I19" s="101">
        <v>0.08</v>
      </c>
    </row>
    <row r="20" spans="1:9" ht="15.6" x14ac:dyDescent="0.3">
      <c r="A20" s="7" t="s">
        <v>9</v>
      </c>
      <c r="B20" s="136" t="s">
        <v>24</v>
      </c>
      <c r="C20" s="137"/>
      <c r="D20" s="137"/>
      <c r="E20" s="137"/>
      <c r="F20" s="137"/>
      <c r="G20" s="138"/>
      <c r="H20" s="101"/>
      <c r="I20" s="101">
        <v>0.08</v>
      </c>
    </row>
    <row r="21" spans="1:9" ht="30.75" customHeight="1" x14ac:dyDescent="0.3">
      <c r="A21" s="8"/>
      <c r="B21" s="9" t="s">
        <v>2</v>
      </c>
      <c r="C21" s="125" t="s">
        <v>25</v>
      </c>
      <c r="D21" s="125"/>
      <c r="E21" s="48">
        <f>ROUND(G21/1.08,2)</f>
        <v>2685.19</v>
      </c>
      <c r="F21" s="48">
        <f>G21-E21</f>
        <v>214.80999999999995</v>
      </c>
      <c r="G21" s="49">
        <f>SUM('Cennik TCII'!E21)</f>
        <v>2900</v>
      </c>
      <c r="H21" s="101"/>
      <c r="I21" s="101">
        <v>0.08</v>
      </c>
    </row>
    <row r="22" spans="1:9" ht="31.5" customHeight="1" x14ac:dyDescent="0.3">
      <c r="A22" s="8"/>
      <c r="B22" s="9" t="s">
        <v>6</v>
      </c>
      <c r="C22" s="125" t="s">
        <v>26</v>
      </c>
      <c r="D22" s="125"/>
      <c r="E22" s="48">
        <f>ROUND(G22/1.08,2)</f>
        <v>3240.74</v>
      </c>
      <c r="F22" s="48">
        <f>G22-E22</f>
        <v>259.26000000000022</v>
      </c>
      <c r="G22" s="49">
        <f>SUM('Cennik TCII'!E22)</f>
        <v>3500</v>
      </c>
      <c r="H22" s="101"/>
      <c r="I22" s="101">
        <v>0.08</v>
      </c>
    </row>
    <row r="23" spans="1:9" ht="15.6" x14ac:dyDescent="0.3">
      <c r="A23" s="17"/>
      <c r="B23" s="18" t="s">
        <v>9</v>
      </c>
      <c r="C23" s="127" t="s">
        <v>27</v>
      </c>
      <c r="D23" s="127"/>
      <c r="E23" s="19">
        <f>ROUND(G23/1.08,2)</f>
        <v>3240.74</v>
      </c>
      <c r="F23" s="19">
        <f>G23-E23</f>
        <v>259.26000000000022</v>
      </c>
      <c r="G23" s="49">
        <f>SUM('Cennik TCII'!E23)</f>
        <v>3500</v>
      </c>
      <c r="H23" s="101"/>
      <c r="I23" s="101">
        <v>0.08</v>
      </c>
    </row>
    <row r="24" spans="1:9" ht="15.6" x14ac:dyDescent="0.3">
      <c r="A24" s="7" t="s">
        <v>13</v>
      </c>
      <c r="B24" s="136" t="s">
        <v>51</v>
      </c>
      <c r="C24" s="137"/>
      <c r="D24" s="137"/>
      <c r="E24" s="137"/>
      <c r="F24" s="137"/>
      <c r="G24" s="138"/>
      <c r="H24" s="101"/>
      <c r="I24" s="101">
        <v>0.08</v>
      </c>
    </row>
    <row r="25" spans="1:9" ht="32.25" customHeight="1" x14ac:dyDescent="0.3">
      <c r="A25" s="8"/>
      <c r="B25" s="9" t="s">
        <v>2</v>
      </c>
      <c r="C25" s="125" t="s">
        <v>52</v>
      </c>
      <c r="D25" s="125"/>
      <c r="E25" s="48">
        <f>ROUND(G25/1.08,2)</f>
        <v>2685.19</v>
      </c>
      <c r="F25" s="48">
        <f>G25-E25</f>
        <v>214.80999999999995</v>
      </c>
      <c r="G25" s="49">
        <f>SUM('Cennik TCII'!E25)</f>
        <v>2900</v>
      </c>
      <c r="H25" s="101"/>
      <c r="I25" s="101">
        <v>0.08</v>
      </c>
    </row>
    <row r="26" spans="1:9" ht="30.75" customHeight="1" x14ac:dyDescent="0.3">
      <c r="A26" s="8"/>
      <c r="B26" s="9" t="s">
        <v>6</v>
      </c>
      <c r="C26" s="125" t="s">
        <v>53</v>
      </c>
      <c r="D26" s="125"/>
      <c r="E26" s="48">
        <f>ROUND(G26/1.08,2)</f>
        <v>3240.74</v>
      </c>
      <c r="F26" s="48">
        <f>G26-E26</f>
        <v>259.26000000000022</v>
      </c>
      <c r="G26" s="49">
        <f>SUM('Cennik TCII'!E26)</f>
        <v>3500</v>
      </c>
      <c r="H26" s="101"/>
      <c r="I26" s="101">
        <v>0.08</v>
      </c>
    </row>
    <row r="27" spans="1:9" ht="15.6" x14ac:dyDescent="0.3">
      <c r="A27" s="8"/>
      <c r="B27" s="9" t="s">
        <v>9</v>
      </c>
      <c r="C27" s="125" t="s">
        <v>54</v>
      </c>
      <c r="D27" s="125"/>
      <c r="E27" s="48">
        <f>ROUND(G27/1.08,2)</f>
        <v>3240.74</v>
      </c>
      <c r="F27" s="48">
        <f>G27-E27</f>
        <v>259.26000000000022</v>
      </c>
      <c r="G27" s="49">
        <f>SUM('Cennik TCII'!E27)</f>
        <v>3500</v>
      </c>
      <c r="H27" s="101"/>
      <c r="I27" s="101">
        <v>0.08</v>
      </c>
    </row>
    <row r="28" spans="1:9" ht="15.6" x14ac:dyDescent="0.3">
      <c r="A28" s="8"/>
      <c r="B28" s="9" t="s">
        <v>31</v>
      </c>
      <c r="C28" s="125" t="s">
        <v>58</v>
      </c>
      <c r="D28" s="125"/>
      <c r="E28" s="19">
        <f>ROUND(G28/1.08,2)</f>
        <v>1388.89</v>
      </c>
      <c r="F28" s="19">
        <f>G28-E28</f>
        <v>111.1099999999999</v>
      </c>
      <c r="G28" s="49">
        <f>SUM('Cennik TCII'!E28)</f>
        <v>1500</v>
      </c>
      <c r="H28" s="101"/>
      <c r="I28" s="101">
        <v>0.08</v>
      </c>
    </row>
    <row r="29" spans="1:9" ht="48.75" customHeight="1" x14ac:dyDescent="0.3">
      <c r="A29" s="17"/>
      <c r="B29" s="123" t="s">
        <v>160</v>
      </c>
      <c r="C29" s="123"/>
      <c r="D29" s="123"/>
      <c r="E29" s="123"/>
      <c r="F29" s="123"/>
      <c r="G29" s="124"/>
      <c r="H29" s="101"/>
      <c r="I29" s="101">
        <v>0.08</v>
      </c>
    </row>
    <row r="30" spans="1:9" ht="34.5" customHeight="1" x14ac:dyDescent="0.3">
      <c r="A30" s="7" t="s">
        <v>15</v>
      </c>
      <c r="B30" s="179" t="s">
        <v>61</v>
      </c>
      <c r="C30" s="180"/>
      <c r="D30" s="180"/>
      <c r="E30" s="180"/>
      <c r="F30" s="180"/>
      <c r="G30" s="181"/>
      <c r="H30" s="101"/>
      <c r="I30" s="101">
        <v>0.08</v>
      </c>
    </row>
    <row r="31" spans="1:9" ht="41.25" customHeight="1" x14ac:dyDescent="0.3">
      <c r="A31" s="8"/>
      <c r="B31" s="164" t="s">
        <v>62</v>
      </c>
      <c r="C31" s="125"/>
      <c r="D31" s="125"/>
      <c r="E31" s="125"/>
      <c r="F31" s="125"/>
      <c r="G31" s="126"/>
      <c r="H31" s="101"/>
      <c r="I31" s="101">
        <v>0.08</v>
      </c>
    </row>
    <row r="32" spans="1:9" ht="15.6" x14ac:dyDescent="0.3">
      <c r="A32" s="8"/>
      <c r="B32" s="164" t="s">
        <v>63</v>
      </c>
      <c r="C32" s="125"/>
      <c r="D32" s="125"/>
      <c r="E32" s="125"/>
      <c r="F32" s="125"/>
      <c r="G32" s="126"/>
      <c r="H32" s="101"/>
      <c r="I32" s="101">
        <v>0.08</v>
      </c>
    </row>
    <row r="33" spans="1:9" ht="15.6" x14ac:dyDescent="0.3">
      <c r="A33" s="8"/>
      <c r="B33" s="9" t="s">
        <v>2</v>
      </c>
      <c r="C33" s="132" t="s">
        <v>64</v>
      </c>
      <c r="D33" s="133"/>
      <c r="E33" s="108">
        <f>ROUND(G33/1.08,2)</f>
        <v>90.56</v>
      </c>
      <c r="F33" s="108">
        <f>G33-E33</f>
        <v>7.2399999999999949</v>
      </c>
      <c r="G33" s="109">
        <f>SUM('Cennik TCII'!E33)</f>
        <v>97.8</v>
      </c>
      <c r="H33" s="101"/>
      <c r="I33" s="101">
        <v>0.08</v>
      </c>
    </row>
    <row r="34" spans="1:9" ht="15.6" x14ac:dyDescent="0.3">
      <c r="A34" s="8"/>
      <c r="B34" s="9" t="s">
        <v>6</v>
      </c>
      <c r="C34" s="125" t="s">
        <v>65</v>
      </c>
      <c r="D34" s="126"/>
      <c r="E34" s="48">
        <f>ROUND(G34/1.08,2)</f>
        <v>154.63</v>
      </c>
      <c r="F34" s="48">
        <f>G34-E34</f>
        <v>12.370000000000005</v>
      </c>
      <c r="G34" s="49">
        <f>SUM('Cennik TCII'!E34)</f>
        <v>167</v>
      </c>
      <c r="H34" s="101"/>
      <c r="I34" s="101">
        <v>0.08</v>
      </c>
    </row>
    <row r="35" spans="1:9" ht="15.6" x14ac:dyDescent="0.3">
      <c r="A35" s="8"/>
      <c r="B35" s="9" t="s">
        <v>15</v>
      </c>
      <c r="C35" s="125" t="s">
        <v>21</v>
      </c>
      <c r="D35" s="126"/>
      <c r="E35" s="48">
        <f>ROUND(G35/1.08,2)</f>
        <v>92.41</v>
      </c>
      <c r="F35" s="48">
        <f>G35-E35</f>
        <v>7.3900000000000006</v>
      </c>
      <c r="G35" s="49">
        <f>SUM('Cennik TCII'!E35)</f>
        <v>99.8</v>
      </c>
      <c r="H35" s="101"/>
      <c r="I35" s="101">
        <v>0.08</v>
      </c>
    </row>
    <row r="36" spans="1:9" ht="15.6" x14ac:dyDescent="0.3">
      <c r="A36" s="17"/>
      <c r="B36" s="18" t="s">
        <v>22</v>
      </c>
      <c r="C36" s="127" t="s">
        <v>23</v>
      </c>
      <c r="D36" s="128"/>
      <c r="E36" s="19">
        <f>ROUND(G36/1.08,2)</f>
        <v>156.47999999999999</v>
      </c>
      <c r="F36" s="19">
        <f>G36-E36</f>
        <v>12.52000000000001</v>
      </c>
      <c r="G36" s="49">
        <f>SUM('Cennik TCII'!E36)</f>
        <v>169</v>
      </c>
      <c r="H36" s="101"/>
      <c r="I36" s="101">
        <v>0.08</v>
      </c>
    </row>
    <row r="37" spans="1:9" ht="34.5" customHeight="1" x14ac:dyDescent="0.3">
      <c r="A37" s="7" t="s">
        <v>22</v>
      </c>
      <c r="B37" s="122" t="s">
        <v>66</v>
      </c>
      <c r="C37" s="123"/>
      <c r="D37" s="123"/>
      <c r="E37" s="123"/>
      <c r="F37" s="123"/>
      <c r="G37" s="124"/>
      <c r="H37" s="101"/>
      <c r="I37" s="101">
        <v>0.08</v>
      </c>
    </row>
    <row r="38" spans="1:9" ht="35.25" customHeight="1" x14ac:dyDescent="0.3">
      <c r="A38" s="8"/>
      <c r="B38" s="163" t="s">
        <v>67</v>
      </c>
      <c r="C38" s="143"/>
      <c r="D38" s="143"/>
      <c r="E38" s="143"/>
      <c r="F38" s="143"/>
      <c r="G38" s="144"/>
      <c r="H38" s="101"/>
      <c r="I38" s="101">
        <v>0.08</v>
      </c>
    </row>
    <row r="39" spans="1:9" ht="15.6" x14ac:dyDescent="0.3">
      <c r="A39" s="8"/>
      <c r="B39" s="164" t="s">
        <v>63</v>
      </c>
      <c r="C39" s="125"/>
      <c r="D39" s="125"/>
      <c r="E39" s="125"/>
      <c r="F39" s="125"/>
      <c r="G39" s="126"/>
      <c r="H39" s="101"/>
      <c r="I39" s="101">
        <v>0.08</v>
      </c>
    </row>
    <row r="40" spans="1:9" ht="32.25" customHeight="1" x14ac:dyDescent="0.3">
      <c r="A40" s="8"/>
      <c r="B40" s="9" t="s">
        <v>2</v>
      </c>
      <c r="C40" s="132" t="s">
        <v>52</v>
      </c>
      <c r="D40" s="133"/>
      <c r="E40" s="10">
        <f>ROUND(G40/1.08,2)</f>
        <v>134.26</v>
      </c>
      <c r="F40" s="10">
        <f>G40-E40</f>
        <v>10.740000000000009</v>
      </c>
      <c r="G40" s="11">
        <f>SUM('Cennik TCII'!E40)</f>
        <v>145</v>
      </c>
      <c r="H40" s="101"/>
      <c r="I40" s="101">
        <v>0.08</v>
      </c>
    </row>
    <row r="41" spans="1:9" ht="30.75" customHeight="1" x14ac:dyDescent="0.3">
      <c r="A41" s="8"/>
      <c r="B41" s="9" t="s">
        <v>6</v>
      </c>
      <c r="C41" s="125" t="s">
        <v>53</v>
      </c>
      <c r="D41" s="126"/>
      <c r="E41" s="48">
        <f>ROUND(G41/1.08,2)</f>
        <v>162.04</v>
      </c>
      <c r="F41" s="48">
        <f>G41-E41</f>
        <v>12.960000000000008</v>
      </c>
      <c r="G41" s="11">
        <f>SUM('Cennik TCII'!E41)</f>
        <v>175</v>
      </c>
      <c r="H41" s="101"/>
      <c r="I41" s="101">
        <v>0.08</v>
      </c>
    </row>
    <row r="42" spans="1:9" ht="15.6" x14ac:dyDescent="0.3">
      <c r="A42" s="8"/>
      <c r="B42" s="9" t="s">
        <v>9</v>
      </c>
      <c r="C42" s="125" t="s">
        <v>54</v>
      </c>
      <c r="D42" s="126"/>
      <c r="E42" s="48">
        <f>ROUND(G42/1.08,2)</f>
        <v>162.04</v>
      </c>
      <c r="F42" s="48">
        <f>G42-E42</f>
        <v>12.960000000000008</v>
      </c>
      <c r="G42" s="11">
        <f>SUM('Cennik TCII'!E42)</f>
        <v>175</v>
      </c>
      <c r="H42" s="101"/>
      <c r="I42" s="101">
        <v>0.08</v>
      </c>
    </row>
    <row r="43" spans="1:9" ht="15.6" x14ac:dyDescent="0.3">
      <c r="A43" s="17"/>
      <c r="B43" s="18" t="s">
        <v>31</v>
      </c>
      <c r="C43" s="127" t="s">
        <v>58</v>
      </c>
      <c r="D43" s="128"/>
      <c r="E43" s="19">
        <f>ROUND(G43/1.08,2)</f>
        <v>69.44</v>
      </c>
      <c r="F43" s="19">
        <f>G43-E43</f>
        <v>5.5600000000000023</v>
      </c>
      <c r="G43" s="11">
        <f>SUM('Cennik TCII'!E43)</f>
        <v>75</v>
      </c>
      <c r="H43" s="101"/>
      <c r="I43" s="101">
        <v>0.08</v>
      </c>
    </row>
    <row r="44" spans="1:9" ht="15.6" x14ac:dyDescent="0.3">
      <c r="A44" s="7" t="s">
        <v>31</v>
      </c>
      <c r="B44" s="136" t="s">
        <v>68</v>
      </c>
      <c r="C44" s="137"/>
      <c r="D44" s="137"/>
      <c r="E44" s="137"/>
      <c r="F44" s="137"/>
      <c r="G44" s="138"/>
      <c r="H44" s="101"/>
      <c r="I44" s="101">
        <v>0.08</v>
      </c>
    </row>
    <row r="45" spans="1:9" ht="15.75" customHeight="1" x14ac:dyDescent="0.3">
      <c r="A45" s="8"/>
      <c r="B45" s="9" t="s">
        <v>6</v>
      </c>
      <c r="C45" s="125" t="s">
        <v>74</v>
      </c>
      <c r="D45" s="125"/>
      <c r="E45" s="48">
        <f>ROUND(G45/1.08,2)</f>
        <v>5972.22</v>
      </c>
      <c r="F45" s="48">
        <f>G45-E45</f>
        <v>477.77999999999975</v>
      </c>
      <c r="G45" s="49">
        <f>SUM('Cennik TCII'!E45)</f>
        <v>6450</v>
      </c>
      <c r="H45" s="101"/>
      <c r="I45" s="101">
        <v>0.08</v>
      </c>
    </row>
    <row r="46" spans="1:9" ht="30.75" customHeight="1" x14ac:dyDescent="0.3">
      <c r="A46" s="8"/>
      <c r="B46" s="9" t="s">
        <v>31</v>
      </c>
      <c r="C46" s="125" t="s">
        <v>78</v>
      </c>
      <c r="D46" s="125"/>
      <c r="E46" s="48">
        <f>ROUND(G46/1.08,2)</f>
        <v>5972.22</v>
      </c>
      <c r="F46" s="48">
        <f>G46-E46</f>
        <v>477.77999999999975</v>
      </c>
      <c r="G46" s="49">
        <f>SUM('Cennik TCII'!E46)</f>
        <v>6450</v>
      </c>
      <c r="H46" s="101"/>
      <c r="I46" s="101">
        <v>0.08</v>
      </c>
    </row>
    <row r="47" spans="1:9" ht="30.75" customHeight="1" x14ac:dyDescent="0.3">
      <c r="A47" s="8"/>
      <c r="B47" s="9" t="s">
        <v>33</v>
      </c>
      <c r="C47" s="125" t="s">
        <v>79</v>
      </c>
      <c r="D47" s="125"/>
      <c r="E47" s="48">
        <f>ROUND(G47/1.08,2)</f>
        <v>9166.67</v>
      </c>
      <c r="F47" s="48">
        <f>G47-E47</f>
        <v>733.32999999999993</v>
      </c>
      <c r="G47" s="49">
        <f>SUM('Cennik TCII'!E47)</f>
        <v>9900</v>
      </c>
      <c r="H47" s="101"/>
      <c r="I47" s="101">
        <v>0.08</v>
      </c>
    </row>
    <row r="48" spans="1:9" ht="30.75" customHeight="1" x14ac:dyDescent="0.3">
      <c r="A48" s="8"/>
      <c r="B48" s="9" t="s">
        <v>35</v>
      </c>
      <c r="C48" s="125" t="s">
        <v>80</v>
      </c>
      <c r="D48" s="125"/>
      <c r="E48" s="48">
        <f>ROUND(G48/1.08,2)</f>
        <v>5925.93</v>
      </c>
      <c r="F48" s="48">
        <f>G48-E48</f>
        <v>474.06999999999971</v>
      </c>
      <c r="G48" s="49">
        <f>SUM('Cennik TCII'!E48)</f>
        <v>6400</v>
      </c>
      <c r="H48" s="101"/>
      <c r="I48" s="101">
        <v>0.08</v>
      </c>
    </row>
    <row r="49" spans="1:9" ht="30.75" customHeight="1" x14ac:dyDescent="0.3">
      <c r="A49" s="17"/>
      <c r="B49" s="18" t="s">
        <v>37</v>
      </c>
      <c r="C49" s="127" t="s">
        <v>81</v>
      </c>
      <c r="D49" s="127"/>
      <c r="E49" s="19">
        <f>ROUND(G49/1.08,2)</f>
        <v>9259.26</v>
      </c>
      <c r="F49" s="19">
        <f>G49-E49</f>
        <v>740.73999999999978</v>
      </c>
      <c r="G49" s="49">
        <f>SUM('Cennik TCII'!E49)</f>
        <v>10000</v>
      </c>
      <c r="H49" s="101"/>
      <c r="I49" s="101">
        <v>0.08</v>
      </c>
    </row>
    <row r="50" spans="1:9" ht="15.6" x14ac:dyDescent="0.3">
      <c r="A50" s="7" t="s">
        <v>33</v>
      </c>
      <c r="B50" s="136" t="s">
        <v>174</v>
      </c>
      <c r="C50" s="137"/>
      <c r="D50" s="137"/>
      <c r="E50" s="137"/>
      <c r="F50" s="137"/>
      <c r="G50" s="138"/>
      <c r="H50" s="101"/>
      <c r="I50" s="101">
        <v>0.08</v>
      </c>
    </row>
    <row r="51" spans="1:9" ht="15.6" x14ac:dyDescent="0.3">
      <c r="A51" s="8"/>
      <c r="B51" s="9" t="s">
        <v>2</v>
      </c>
      <c r="C51" s="125" t="s">
        <v>86</v>
      </c>
      <c r="D51" s="125"/>
      <c r="E51" s="48">
        <f>ROUND(G51/1.08,2)</f>
        <v>1166.67</v>
      </c>
      <c r="F51" s="48">
        <f>G51-E51</f>
        <v>93.329999999999927</v>
      </c>
      <c r="G51" s="49">
        <f>SUM('Cennik TCII'!E51)</f>
        <v>1260</v>
      </c>
      <c r="H51" s="101"/>
      <c r="I51" s="101">
        <v>0.08</v>
      </c>
    </row>
    <row r="52" spans="1:9" ht="15.75" customHeight="1" x14ac:dyDescent="0.3">
      <c r="A52" s="8"/>
      <c r="B52" s="9" t="s">
        <v>6</v>
      </c>
      <c r="C52" s="165" t="s">
        <v>87</v>
      </c>
      <c r="D52" s="165"/>
      <c r="E52" s="52">
        <f>ROUND(G52/1.08,2)</f>
        <v>300.93</v>
      </c>
      <c r="F52" s="52">
        <f>G52-E52</f>
        <v>24.069999999999993</v>
      </c>
      <c r="G52" s="49">
        <f>SUM('Cennik TCII'!E52)</f>
        <v>325</v>
      </c>
      <c r="H52" s="101"/>
      <c r="I52" s="101">
        <v>0.08</v>
      </c>
    </row>
    <row r="53" spans="1:9" ht="15.6" x14ac:dyDescent="0.3">
      <c r="A53" s="7" t="s">
        <v>35</v>
      </c>
      <c r="B53" s="166" t="s">
        <v>88</v>
      </c>
      <c r="C53" s="167"/>
      <c r="D53" s="167"/>
      <c r="E53" s="167"/>
      <c r="F53" s="167"/>
      <c r="G53" s="168"/>
      <c r="H53" s="101"/>
      <c r="I53" s="101">
        <v>0.08</v>
      </c>
    </row>
    <row r="54" spans="1:9" ht="15.75" customHeight="1" x14ac:dyDescent="0.3">
      <c r="A54" s="8"/>
      <c r="B54" s="9" t="s">
        <v>2</v>
      </c>
      <c r="C54" s="132" t="s">
        <v>89</v>
      </c>
      <c r="D54" s="133"/>
      <c r="E54" s="10">
        <f t="shared" ref="E54:E64" si="0">ROUND(G54/1.08,2)</f>
        <v>2546.3000000000002</v>
      </c>
      <c r="F54" s="10">
        <f t="shared" ref="F54:F64" si="1">G54-E54</f>
        <v>203.69999999999982</v>
      </c>
      <c r="G54" s="14">
        <f>SUM('Cennik TCII'!E54)</f>
        <v>2750</v>
      </c>
      <c r="H54" s="101"/>
      <c r="I54" s="101">
        <v>0.08</v>
      </c>
    </row>
    <row r="55" spans="1:9" ht="15.75" customHeight="1" x14ac:dyDescent="0.3">
      <c r="A55" s="8"/>
      <c r="B55" s="9" t="s">
        <v>6</v>
      </c>
      <c r="C55" s="125" t="s">
        <v>90</v>
      </c>
      <c r="D55" s="126"/>
      <c r="E55" s="48">
        <f t="shared" si="0"/>
        <v>2546.3000000000002</v>
      </c>
      <c r="F55" s="48">
        <f t="shared" si="1"/>
        <v>203.69999999999982</v>
      </c>
      <c r="G55" s="14">
        <f>SUM('Cennik TCII'!E55)</f>
        <v>2750</v>
      </c>
      <c r="H55" s="101"/>
      <c r="I55" s="101">
        <v>0.08</v>
      </c>
    </row>
    <row r="56" spans="1:9" ht="15.75" customHeight="1" x14ac:dyDescent="0.3">
      <c r="A56" s="8"/>
      <c r="B56" s="9" t="s">
        <v>9</v>
      </c>
      <c r="C56" s="125" t="s">
        <v>91</v>
      </c>
      <c r="D56" s="126"/>
      <c r="E56" s="48">
        <f t="shared" si="0"/>
        <v>3101.85</v>
      </c>
      <c r="F56" s="48">
        <f t="shared" si="1"/>
        <v>248.15000000000009</v>
      </c>
      <c r="G56" s="14">
        <f>SUM('Cennik TCII'!E56)</f>
        <v>3350</v>
      </c>
      <c r="H56" s="101"/>
      <c r="I56" s="101">
        <v>0.08</v>
      </c>
    </row>
    <row r="57" spans="1:9" ht="15.75" customHeight="1" x14ac:dyDescent="0.3">
      <c r="A57" s="8"/>
      <c r="B57" s="9" t="s">
        <v>13</v>
      </c>
      <c r="C57" s="125" t="s">
        <v>92</v>
      </c>
      <c r="D57" s="126"/>
      <c r="E57" s="48">
        <f t="shared" si="0"/>
        <v>555.55999999999995</v>
      </c>
      <c r="F57" s="48">
        <f t="shared" si="1"/>
        <v>44.440000000000055</v>
      </c>
      <c r="G57" s="14">
        <f>SUM('Cennik TCII'!E57)</f>
        <v>600</v>
      </c>
      <c r="H57" s="101"/>
      <c r="I57" s="101">
        <v>0.08</v>
      </c>
    </row>
    <row r="58" spans="1:9" ht="15.75" customHeight="1" x14ac:dyDescent="0.3">
      <c r="A58" s="8"/>
      <c r="B58" s="9" t="s">
        <v>15</v>
      </c>
      <c r="C58" s="125" t="s">
        <v>93</v>
      </c>
      <c r="D58" s="126"/>
      <c r="E58" s="48">
        <f t="shared" si="0"/>
        <v>555.55999999999995</v>
      </c>
      <c r="F58" s="48">
        <f t="shared" si="1"/>
        <v>44.440000000000055</v>
      </c>
      <c r="G58" s="14">
        <f>SUM('Cennik TCII'!E58)</f>
        <v>600</v>
      </c>
      <c r="H58" s="101"/>
      <c r="I58" s="101">
        <v>0.08</v>
      </c>
    </row>
    <row r="59" spans="1:9" ht="15.75" customHeight="1" x14ac:dyDescent="0.3">
      <c r="A59" s="8"/>
      <c r="B59" s="9" t="s">
        <v>22</v>
      </c>
      <c r="C59" s="125" t="s">
        <v>94</v>
      </c>
      <c r="D59" s="126"/>
      <c r="E59" s="48">
        <f t="shared" si="0"/>
        <v>4398.1499999999996</v>
      </c>
      <c r="F59" s="48">
        <f t="shared" si="1"/>
        <v>351.85000000000036</v>
      </c>
      <c r="G59" s="14">
        <f>SUM('Cennik TCII'!E59)</f>
        <v>4750</v>
      </c>
      <c r="H59" s="101"/>
      <c r="I59" s="101">
        <v>0.08</v>
      </c>
    </row>
    <row r="60" spans="1:9" ht="15.75" customHeight="1" x14ac:dyDescent="0.3">
      <c r="A60" s="8"/>
      <c r="B60" s="63" t="s">
        <v>31</v>
      </c>
      <c r="C60" s="125" t="s">
        <v>95</v>
      </c>
      <c r="D60" s="126"/>
      <c r="E60" s="110">
        <f t="shared" si="0"/>
        <v>1851.85</v>
      </c>
      <c r="F60" s="110">
        <f t="shared" si="1"/>
        <v>148.15000000000009</v>
      </c>
      <c r="G60" s="14">
        <f>SUM('Cennik TCII'!E60)</f>
        <v>2000</v>
      </c>
      <c r="H60" s="101"/>
      <c r="I60" s="101">
        <v>0.08</v>
      </c>
    </row>
    <row r="61" spans="1:9" ht="15.75" customHeight="1" x14ac:dyDescent="0.3">
      <c r="A61" s="8"/>
      <c r="B61" s="105" t="s">
        <v>33</v>
      </c>
      <c r="C61" s="132" t="s">
        <v>96</v>
      </c>
      <c r="D61" s="133"/>
      <c r="E61" s="108">
        <f t="shared" si="0"/>
        <v>1944.44</v>
      </c>
      <c r="F61" s="108">
        <f t="shared" si="1"/>
        <v>155.55999999999995</v>
      </c>
      <c r="G61" s="14">
        <f>SUM('Cennik TCII'!E61)</f>
        <v>2100</v>
      </c>
      <c r="H61" s="101"/>
      <c r="I61" s="101">
        <v>0.08</v>
      </c>
    </row>
    <row r="62" spans="1:9" ht="15.75" customHeight="1" x14ac:dyDescent="0.3">
      <c r="A62" s="8"/>
      <c r="B62" s="113" t="s">
        <v>35</v>
      </c>
      <c r="C62" s="132" t="s">
        <v>173</v>
      </c>
      <c r="D62" s="133"/>
      <c r="E62" s="108">
        <f t="shared" si="0"/>
        <v>648.15</v>
      </c>
      <c r="F62" s="108">
        <f t="shared" si="1"/>
        <v>51.850000000000023</v>
      </c>
      <c r="G62" s="14">
        <f>SUM('Cennik TCII'!E62)</f>
        <v>700</v>
      </c>
      <c r="H62" s="101"/>
      <c r="I62" s="101">
        <v>0.08</v>
      </c>
    </row>
    <row r="63" spans="1:9" ht="15.75" customHeight="1" x14ac:dyDescent="0.3">
      <c r="A63" s="17"/>
      <c r="B63" s="114" t="s">
        <v>37</v>
      </c>
      <c r="C63" s="127" t="s">
        <v>220</v>
      </c>
      <c r="D63" s="128"/>
      <c r="E63" s="19">
        <f t="shared" ref="E63" si="2">ROUND(G63/1.08,2)</f>
        <v>92.59</v>
      </c>
      <c r="F63" s="19">
        <f t="shared" ref="F63" si="3">G63-E63</f>
        <v>7.4099999999999966</v>
      </c>
      <c r="G63" s="24">
        <f>SUM('Cennik TCII'!E63)</f>
        <v>100</v>
      </c>
      <c r="H63" s="101"/>
      <c r="I63" s="101"/>
    </row>
    <row r="64" spans="1:9" ht="35.25" customHeight="1" x14ac:dyDescent="0.3">
      <c r="A64" s="25" t="s">
        <v>37</v>
      </c>
      <c r="B64" s="26" t="s">
        <v>2</v>
      </c>
      <c r="C64" s="129" t="s">
        <v>162</v>
      </c>
      <c r="D64" s="130"/>
      <c r="E64" s="27">
        <f t="shared" si="0"/>
        <v>0</v>
      </c>
      <c r="F64" s="27">
        <f t="shared" si="1"/>
        <v>0</v>
      </c>
      <c r="G64" s="28">
        <f>SUM('Cennik TCII'!E65)</f>
        <v>0</v>
      </c>
      <c r="H64" s="101"/>
      <c r="I64" s="101">
        <v>0.08</v>
      </c>
    </row>
    <row r="65" spans="1:9" ht="33" customHeight="1" x14ac:dyDescent="0.3">
      <c r="A65" s="119" t="s">
        <v>41</v>
      </c>
      <c r="B65" s="122" t="s">
        <v>221</v>
      </c>
      <c r="C65" s="123"/>
      <c r="D65" s="123"/>
      <c r="E65" s="123"/>
      <c r="F65" s="123"/>
      <c r="G65" s="124"/>
    </row>
    <row r="66" spans="1:9" ht="15.6" customHeight="1" x14ac:dyDescent="0.3">
      <c r="A66" s="120"/>
      <c r="B66" s="117" t="s">
        <v>2</v>
      </c>
      <c r="C66" s="185" t="s">
        <v>52</v>
      </c>
      <c r="D66" s="186"/>
      <c r="E66" s="48">
        <f t="shared" ref="E66:E68" si="4">ROUND(G66/1.08,2)</f>
        <v>134.26</v>
      </c>
      <c r="F66" s="48">
        <f t="shared" ref="F66:F68" si="5">G66-E66</f>
        <v>10.740000000000009</v>
      </c>
      <c r="G66" s="14">
        <f>SUM('Cennik TCII'!E66)</f>
        <v>145</v>
      </c>
    </row>
    <row r="67" spans="1:9" ht="15.6" x14ac:dyDescent="0.3">
      <c r="A67" s="120"/>
      <c r="B67" s="117" t="s">
        <v>6</v>
      </c>
      <c r="C67" s="125" t="s">
        <v>53</v>
      </c>
      <c r="D67" s="125"/>
      <c r="E67" s="49">
        <f t="shared" si="4"/>
        <v>162.04</v>
      </c>
      <c r="F67" s="108">
        <f t="shared" si="5"/>
        <v>12.960000000000008</v>
      </c>
      <c r="G67" s="108">
        <f>SUM('Cennik TCII'!E67)</f>
        <v>175</v>
      </c>
    </row>
    <row r="68" spans="1:9" ht="15.6" customHeight="1" x14ac:dyDescent="0.3">
      <c r="A68" s="120"/>
      <c r="B68" s="118" t="s">
        <v>9</v>
      </c>
      <c r="C68" s="127" t="s">
        <v>54</v>
      </c>
      <c r="D68" s="128"/>
      <c r="E68" s="19">
        <f t="shared" si="4"/>
        <v>162.04</v>
      </c>
      <c r="F68" s="19">
        <f t="shared" si="5"/>
        <v>12.960000000000008</v>
      </c>
      <c r="G68" s="24">
        <f>SUM('Cennik TCII'!E68)</f>
        <v>175</v>
      </c>
    </row>
    <row r="69" spans="1:9" ht="49.5" customHeight="1" x14ac:dyDescent="0.3">
      <c r="A69" s="121"/>
      <c r="B69" s="187" t="s">
        <v>222</v>
      </c>
      <c r="C69" s="188"/>
      <c r="D69" s="188"/>
      <c r="E69" s="188"/>
      <c r="F69" s="188"/>
      <c r="G69" s="188"/>
    </row>
    <row r="70" spans="1:9" ht="15.6" x14ac:dyDescent="0.3">
      <c r="A70" s="182" t="s">
        <v>97</v>
      </c>
      <c r="B70" s="183"/>
      <c r="C70" s="183"/>
      <c r="D70" s="183"/>
      <c r="E70" s="183"/>
      <c r="F70" s="183"/>
      <c r="G70" s="184"/>
      <c r="H70" s="101"/>
      <c r="I70" s="101">
        <v>0.08</v>
      </c>
    </row>
    <row r="71" spans="1:9" ht="15.6" x14ac:dyDescent="0.3">
      <c r="A71" s="7" t="s">
        <v>103</v>
      </c>
      <c r="B71" s="136" t="s">
        <v>104</v>
      </c>
      <c r="C71" s="137"/>
      <c r="D71" s="137"/>
      <c r="E71" s="137"/>
      <c r="F71" s="137"/>
      <c r="G71" s="138"/>
      <c r="H71" s="101"/>
      <c r="I71" s="101">
        <v>0.08</v>
      </c>
    </row>
    <row r="72" spans="1:9" ht="15.6" x14ac:dyDescent="0.3">
      <c r="A72" s="30"/>
      <c r="B72" s="136" t="s">
        <v>105</v>
      </c>
      <c r="C72" s="137"/>
      <c r="D72" s="137"/>
      <c r="E72" s="137"/>
      <c r="F72" s="137"/>
      <c r="G72" s="138"/>
      <c r="H72" s="101"/>
      <c r="I72" s="101">
        <v>0.08</v>
      </c>
    </row>
    <row r="73" spans="1:9" ht="39" customHeight="1" x14ac:dyDescent="0.3">
      <c r="A73" s="8"/>
      <c r="B73" s="9" t="s">
        <v>2</v>
      </c>
      <c r="C73" s="125" t="s">
        <v>106</v>
      </c>
      <c r="D73" s="125"/>
      <c r="E73" s="13">
        <f t="shared" ref="E73:E80" si="6">ROUND(G73/1.08,2)</f>
        <v>305.56</v>
      </c>
      <c r="F73" s="13">
        <f t="shared" ref="F73:F81" si="7">G73-E73</f>
        <v>24.439999999999998</v>
      </c>
      <c r="G73" s="14">
        <f>SUM('Cennik TCII'!E73)</f>
        <v>330</v>
      </c>
      <c r="H73" s="101"/>
      <c r="I73" s="101">
        <v>0.08</v>
      </c>
    </row>
    <row r="74" spans="1:9" ht="17.25" customHeight="1" x14ac:dyDescent="0.3">
      <c r="A74" s="8"/>
      <c r="B74" s="112" t="s">
        <v>6</v>
      </c>
      <c r="C74" s="125" t="s">
        <v>107</v>
      </c>
      <c r="D74" s="125"/>
      <c r="E74" s="13">
        <f t="shared" si="6"/>
        <v>185.19</v>
      </c>
      <c r="F74" s="13">
        <f t="shared" si="7"/>
        <v>14.810000000000002</v>
      </c>
      <c r="G74" s="14">
        <f>SUM('Cennik TCII'!E74)</f>
        <v>200</v>
      </c>
      <c r="H74" s="101"/>
      <c r="I74" s="101">
        <v>0.08</v>
      </c>
    </row>
    <row r="75" spans="1:9" ht="51" customHeight="1" x14ac:dyDescent="0.3">
      <c r="A75" s="8"/>
      <c r="B75" s="9" t="s">
        <v>9</v>
      </c>
      <c r="C75" s="132" t="s">
        <v>108</v>
      </c>
      <c r="D75" s="132"/>
      <c r="E75" s="15">
        <f t="shared" si="6"/>
        <v>259.26</v>
      </c>
      <c r="F75" s="15">
        <f t="shared" si="7"/>
        <v>20.740000000000009</v>
      </c>
      <c r="G75" s="16">
        <f>SUM('Cennik TCII'!E75)</f>
        <v>280</v>
      </c>
      <c r="H75" s="101"/>
      <c r="I75" s="101">
        <v>0.08</v>
      </c>
    </row>
    <row r="76" spans="1:9" ht="15.6" x14ac:dyDescent="0.3">
      <c r="A76" s="8"/>
      <c r="B76" s="9" t="s">
        <v>13</v>
      </c>
      <c r="C76" s="125" t="s">
        <v>109</v>
      </c>
      <c r="D76" s="125"/>
      <c r="E76" s="13">
        <f t="shared" si="6"/>
        <v>509.26</v>
      </c>
      <c r="F76" s="13">
        <f t="shared" si="7"/>
        <v>40.740000000000009</v>
      </c>
      <c r="G76" s="14">
        <f>SUM('Cennik TCII'!E76)</f>
        <v>550</v>
      </c>
      <c r="H76" s="101"/>
      <c r="I76" s="101">
        <v>0.08</v>
      </c>
    </row>
    <row r="77" spans="1:9" ht="15.6" x14ac:dyDescent="0.3">
      <c r="A77" s="8"/>
      <c r="B77" s="9" t="s">
        <v>15</v>
      </c>
      <c r="C77" s="125" t="s">
        <v>110</v>
      </c>
      <c r="D77" s="125"/>
      <c r="E77" s="13">
        <f t="shared" si="6"/>
        <v>546.29999999999995</v>
      </c>
      <c r="F77" s="13">
        <f t="shared" si="7"/>
        <v>43.700000000000045</v>
      </c>
      <c r="G77" s="14">
        <f>SUM('Cennik TCII'!E77)</f>
        <v>590</v>
      </c>
      <c r="H77" s="101"/>
      <c r="I77" s="101">
        <v>0.08</v>
      </c>
    </row>
    <row r="78" spans="1:9" ht="21" customHeight="1" x14ac:dyDescent="0.3">
      <c r="A78" s="8"/>
      <c r="B78" s="9" t="s">
        <v>22</v>
      </c>
      <c r="C78" s="125" t="s">
        <v>111</v>
      </c>
      <c r="D78" s="125"/>
      <c r="E78" s="13">
        <f t="shared" si="6"/>
        <v>175.93</v>
      </c>
      <c r="F78" s="13">
        <f t="shared" si="7"/>
        <v>14.069999999999993</v>
      </c>
      <c r="G78" s="14">
        <f>SUM('Cennik TCII'!E78)</f>
        <v>190</v>
      </c>
      <c r="H78" s="101"/>
      <c r="I78" s="101">
        <v>0.08</v>
      </c>
    </row>
    <row r="79" spans="1:9" ht="87.75" customHeight="1" x14ac:dyDescent="0.3">
      <c r="A79" s="8"/>
      <c r="B79" s="9" t="s">
        <v>31</v>
      </c>
      <c r="C79" s="125" t="s">
        <v>112</v>
      </c>
      <c r="D79" s="125"/>
      <c r="E79" s="13">
        <f t="shared" si="6"/>
        <v>83.33</v>
      </c>
      <c r="F79" s="13">
        <f t="shared" si="7"/>
        <v>6.6700000000000017</v>
      </c>
      <c r="G79" s="14">
        <f>SUM('Cennik TCII'!E79)</f>
        <v>90</v>
      </c>
      <c r="H79" s="101"/>
      <c r="I79" s="101">
        <v>0.08</v>
      </c>
    </row>
    <row r="80" spans="1:9" ht="15.6" x14ac:dyDescent="0.3">
      <c r="A80" s="8"/>
      <c r="B80" s="9" t="s">
        <v>33</v>
      </c>
      <c r="C80" s="125" t="s">
        <v>113</v>
      </c>
      <c r="D80" s="125"/>
      <c r="E80" s="13">
        <f t="shared" si="6"/>
        <v>175.93</v>
      </c>
      <c r="F80" s="13">
        <f t="shared" si="7"/>
        <v>14.069999999999993</v>
      </c>
      <c r="G80" s="14">
        <f>SUM('Cennik TCII'!E80)</f>
        <v>190</v>
      </c>
      <c r="H80" s="101"/>
      <c r="I80" s="101">
        <v>0.08</v>
      </c>
    </row>
    <row r="81" spans="1:9" ht="18" customHeight="1" x14ac:dyDescent="0.3">
      <c r="A81" s="17"/>
      <c r="B81" s="18" t="s">
        <v>35</v>
      </c>
      <c r="C81" s="127" t="s">
        <v>114</v>
      </c>
      <c r="D81" s="127"/>
      <c r="E81" s="19">
        <f>ROUND(G81/1.23,2)</f>
        <v>471.54</v>
      </c>
      <c r="F81" s="19">
        <f t="shared" si="7"/>
        <v>108.45999999999998</v>
      </c>
      <c r="G81" s="14">
        <f>SUM('Cennik TCII'!E81)</f>
        <v>580</v>
      </c>
      <c r="H81" s="101"/>
      <c r="I81" s="101">
        <v>0.23</v>
      </c>
    </row>
    <row r="82" spans="1:9" ht="15.6" x14ac:dyDescent="0.3">
      <c r="A82" s="7" t="s">
        <v>115</v>
      </c>
      <c r="B82" s="136" t="s">
        <v>116</v>
      </c>
      <c r="C82" s="137"/>
      <c r="D82" s="137"/>
      <c r="E82" s="137"/>
      <c r="F82" s="137"/>
      <c r="G82" s="138"/>
      <c r="H82" s="101"/>
      <c r="I82" s="101">
        <v>0.08</v>
      </c>
    </row>
    <row r="83" spans="1:9" ht="51.75" customHeight="1" x14ac:dyDescent="0.3">
      <c r="A83" s="8"/>
      <c r="B83" s="9" t="s">
        <v>2</v>
      </c>
      <c r="C83" s="125" t="s">
        <v>194</v>
      </c>
      <c r="D83" s="125"/>
      <c r="E83" s="13"/>
      <c r="F83" s="13"/>
      <c r="G83" s="14"/>
      <c r="H83" s="101"/>
      <c r="I83" s="101">
        <v>0.08</v>
      </c>
    </row>
    <row r="84" spans="1:9" ht="33.75" customHeight="1" x14ac:dyDescent="0.3">
      <c r="A84" s="8"/>
      <c r="B84" s="9"/>
      <c r="C84" s="12" t="s">
        <v>2</v>
      </c>
      <c r="D84" s="12" t="s">
        <v>118</v>
      </c>
      <c r="E84" s="13">
        <f>ROUND(G84/1.08,2)</f>
        <v>55.56</v>
      </c>
      <c r="F84" s="13">
        <f>G84-E84</f>
        <v>4.4399999999999977</v>
      </c>
      <c r="G84" s="14">
        <f>SUM('Cennik TCII'!E84)</f>
        <v>60</v>
      </c>
      <c r="H84" s="101"/>
      <c r="I84" s="101">
        <v>0.08</v>
      </c>
    </row>
    <row r="85" spans="1:9" ht="30" customHeight="1" x14ac:dyDescent="0.3">
      <c r="A85" s="8"/>
      <c r="B85" s="9"/>
      <c r="C85" s="12" t="s">
        <v>6</v>
      </c>
      <c r="D85" s="12" t="s">
        <v>119</v>
      </c>
      <c r="E85" s="13">
        <f>ROUND(G85/1.08,2)</f>
        <v>148.15</v>
      </c>
      <c r="F85" s="13">
        <f>G85-E85</f>
        <v>11.849999999999994</v>
      </c>
      <c r="G85" s="14">
        <f>SUM('Cennik TCII'!E85)</f>
        <v>160</v>
      </c>
      <c r="H85" s="101"/>
      <c r="I85" s="101">
        <v>0.08</v>
      </c>
    </row>
    <row r="86" spans="1:9" ht="31.2" x14ac:dyDescent="0.3">
      <c r="A86" s="8"/>
      <c r="B86" s="9"/>
      <c r="C86" s="12" t="s">
        <v>9</v>
      </c>
      <c r="D86" s="12" t="s">
        <v>163</v>
      </c>
      <c r="E86" s="13">
        <f>ROUND(G86/1.08,2)</f>
        <v>231.48</v>
      </c>
      <c r="F86" s="13">
        <f>G86-E86</f>
        <v>18.52000000000001</v>
      </c>
      <c r="G86" s="14">
        <f>SUM('Cennik TCII'!E86)</f>
        <v>250</v>
      </c>
      <c r="H86" s="101"/>
      <c r="I86" s="101">
        <v>0.08</v>
      </c>
    </row>
    <row r="87" spans="1:9" ht="15.75" customHeight="1" x14ac:dyDescent="0.3">
      <c r="A87" s="8"/>
      <c r="B87" s="9"/>
      <c r="C87" s="12" t="s">
        <v>13</v>
      </c>
      <c r="D87" s="12" t="s">
        <v>120</v>
      </c>
      <c r="E87" s="13">
        <f>ROUND(G87/1.08,2)</f>
        <v>32.409999999999997</v>
      </c>
      <c r="F87" s="13">
        <f>G87-E87</f>
        <v>2.5900000000000034</v>
      </c>
      <c r="G87" s="14">
        <f>SUM('Cennik TCII'!E87)</f>
        <v>35</v>
      </c>
      <c r="H87" s="101"/>
      <c r="I87" s="101">
        <v>0.08</v>
      </c>
    </row>
    <row r="88" spans="1:9" ht="15.6" x14ac:dyDescent="0.3">
      <c r="A88" s="8"/>
      <c r="B88" s="9" t="s">
        <v>6</v>
      </c>
      <c r="C88" s="125" t="s">
        <v>121</v>
      </c>
      <c r="D88" s="125"/>
      <c r="E88" s="10"/>
      <c r="F88" s="10"/>
      <c r="G88" s="11"/>
      <c r="H88" s="101"/>
      <c r="I88" s="101">
        <v>0.08</v>
      </c>
    </row>
    <row r="89" spans="1:9" ht="15.6" x14ac:dyDescent="0.3">
      <c r="A89" s="8"/>
      <c r="B89" s="9"/>
      <c r="C89" s="12" t="s">
        <v>2</v>
      </c>
      <c r="D89" s="12" t="s">
        <v>122</v>
      </c>
      <c r="E89" s="13">
        <f>ROUND(G89/1.23,2)</f>
        <v>13.01</v>
      </c>
      <c r="F89" s="13">
        <f>G89-E89</f>
        <v>2.99</v>
      </c>
      <c r="G89" s="14">
        <f>SUM('Cennik TCII'!E89)</f>
        <v>16</v>
      </c>
      <c r="H89" s="101"/>
      <c r="I89" s="101">
        <v>0.23</v>
      </c>
    </row>
    <row r="90" spans="1:9" ht="15.6" x14ac:dyDescent="0.3">
      <c r="A90" s="8"/>
      <c r="B90" s="9"/>
      <c r="C90" s="12" t="s">
        <v>6</v>
      </c>
      <c r="D90" s="12" t="s">
        <v>123</v>
      </c>
      <c r="E90" s="13">
        <f>ROUND(G90/1.23,2)</f>
        <v>4.07</v>
      </c>
      <c r="F90" s="13">
        <f>G90-E90</f>
        <v>0.92999999999999972</v>
      </c>
      <c r="G90" s="14">
        <f>SUM('Cennik TCII'!E90)</f>
        <v>5</v>
      </c>
      <c r="H90" s="101"/>
      <c r="I90" s="101">
        <v>0.23</v>
      </c>
    </row>
    <row r="91" spans="1:9" ht="37.5" customHeight="1" x14ac:dyDescent="0.3">
      <c r="A91" s="8"/>
      <c r="B91" s="9" t="s">
        <v>9</v>
      </c>
      <c r="C91" s="125" t="s">
        <v>124</v>
      </c>
      <c r="D91" s="125"/>
      <c r="E91" s="10"/>
      <c r="F91" s="10"/>
      <c r="G91" s="14"/>
      <c r="H91" s="101"/>
      <c r="I91" s="101">
        <v>0.08</v>
      </c>
    </row>
    <row r="92" spans="1:9" ht="18.75" customHeight="1" x14ac:dyDescent="0.3">
      <c r="A92" s="8"/>
      <c r="B92" s="9"/>
      <c r="C92" s="12" t="s">
        <v>2</v>
      </c>
      <c r="D92" s="12" t="s">
        <v>125</v>
      </c>
      <c r="E92" s="13">
        <f>ROUND(G92/1.23,2)</f>
        <v>56.91</v>
      </c>
      <c r="F92" s="13">
        <f>G92-E92</f>
        <v>13.090000000000003</v>
      </c>
      <c r="G92" s="14">
        <f>SUM('Cennik TCII'!E92)</f>
        <v>70</v>
      </c>
      <c r="H92" s="101"/>
      <c r="I92" s="101">
        <v>0.23</v>
      </c>
    </row>
    <row r="93" spans="1:9" ht="18.75" customHeight="1" x14ac:dyDescent="0.3">
      <c r="A93" s="8"/>
      <c r="B93" s="9"/>
      <c r="C93" s="12" t="s">
        <v>6</v>
      </c>
      <c r="D93" s="12" t="s">
        <v>126</v>
      </c>
      <c r="E93" s="13">
        <f>ROUND(G93/1.23,2)</f>
        <v>4.88</v>
      </c>
      <c r="F93" s="13">
        <f>G93-E93</f>
        <v>1.1200000000000001</v>
      </c>
      <c r="G93" s="14">
        <f>SUM('Cennik TCII'!E93)</f>
        <v>6</v>
      </c>
      <c r="H93" s="101"/>
      <c r="I93" s="101">
        <v>0.23</v>
      </c>
    </row>
    <row r="94" spans="1:9" ht="39.75" customHeight="1" x14ac:dyDescent="0.3">
      <c r="A94" s="8"/>
      <c r="B94" s="9" t="s">
        <v>13</v>
      </c>
      <c r="C94" s="125" t="s">
        <v>127</v>
      </c>
      <c r="D94" s="125"/>
      <c r="E94" s="10"/>
      <c r="F94" s="10"/>
      <c r="G94" s="14"/>
      <c r="H94" s="101"/>
      <c r="I94" s="101">
        <v>0.08</v>
      </c>
    </row>
    <row r="95" spans="1:9" ht="31.2" x14ac:dyDescent="0.3">
      <c r="A95" s="8"/>
      <c r="B95" s="9"/>
      <c r="C95" s="12" t="s">
        <v>2</v>
      </c>
      <c r="D95" s="12" t="s">
        <v>128</v>
      </c>
      <c r="E95" s="13">
        <f>ROUND(G95/1.08,2)</f>
        <v>14.81</v>
      </c>
      <c r="F95" s="13">
        <f>G95-E95</f>
        <v>1.1899999999999995</v>
      </c>
      <c r="G95" s="14">
        <f>SUM('Cennik TCII'!E95)</f>
        <v>16</v>
      </c>
      <c r="H95" s="101"/>
      <c r="I95" s="101">
        <v>0.08</v>
      </c>
    </row>
    <row r="96" spans="1:9" ht="36.75" customHeight="1" x14ac:dyDescent="0.3">
      <c r="A96" s="8"/>
      <c r="B96" s="9" t="s">
        <v>15</v>
      </c>
      <c r="C96" s="125" t="s">
        <v>129</v>
      </c>
      <c r="D96" s="125"/>
      <c r="E96" s="13">
        <f>ROUND(G96/1.23,2)</f>
        <v>227.64</v>
      </c>
      <c r="F96" s="13">
        <f>G96-E96</f>
        <v>52.360000000000014</v>
      </c>
      <c r="G96" s="14">
        <f>SUM('Cennik TCII'!E96)</f>
        <v>280</v>
      </c>
      <c r="H96" s="101"/>
      <c r="I96" s="101">
        <v>0.23</v>
      </c>
    </row>
    <row r="97" spans="1:22" ht="36.75" customHeight="1" x14ac:dyDescent="0.3">
      <c r="A97" s="17"/>
      <c r="B97" s="18" t="s">
        <v>22</v>
      </c>
      <c r="C97" s="127" t="s">
        <v>130</v>
      </c>
      <c r="D97" s="127"/>
      <c r="E97" s="19">
        <f>ROUND(G97/1.23,2)</f>
        <v>308.94</v>
      </c>
      <c r="F97" s="19">
        <f>G97-E97</f>
        <v>71.06</v>
      </c>
      <c r="G97" s="14">
        <f>SUM('Cennik TCII'!E97)</f>
        <v>380</v>
      </c>
      <c r="H97" s="101"/>
      <c r="I97" s="101">
        <v>0.23</v>
      </c>
    </row>
    <row r="98" spans="1:22" ht="109.5" customHeight="1" x14ac:dyDescent="0.3">
      <c r="A98" s="17"/>
      <c r="B98" s="142" t="s">
        <v>217</v>
      </c>
      <c r="C98" s="134"/>
      <c r="D98" s="134"/>
      <c r="E98" s="134"/>
      <c r="F98" s="134"/>
      <c r="G98" s="135"/>
      <c r="H98" s="101"/>
      <c r="I98" s="101"/>
    </row>
    <row r="99" spans="1:22" ht="41.25" customHeight="1" x14ac:dyDescent="0.3">
      <c r="A99" s="25" t="s">
        <v>131</v>
      </c>
      <c r="B99" s="26" t="s">
        <v>2</v>
      </c>
      <c r="C99" s="129" t="s">
        <v>132</v>
      </c>
      <c r="D99" s="129"/>
      <c r="E99" s="27">
        <f>ROUND(G99/1.08,2)</f>
        <v>55.56</v>
      </c>
      <c r="F99" s="27">
        <f>G99-E99</f>
        <v>4.4399999999999977</v>
      </c>
      <c r="G99" s="28">
        <f>SUM('Cennik TCII'!E99)</f>
        <v>60</v>
      </c>
      <c r="H99" s="101"/>
      <c r="I99" s="101">
        <v>0.08</v>
      </c>
    </row>
    <row r="100" spans="1:22" ht="15.6" x14ac:dyDescent="0.3">
      <c r="A100" s="7" t="s">
        <v>133</v>
      </c>
      <c r="B100" s="136" t="s">
        <v>134</v>
      </c>
      <c r="C100" s="137"/>
      <c r="D100" s="137"/>
      <c r="E100" s="137"/>
      <c r="F100" s="137"/>
      <c r="G100" s="138"/>
      <c r="H100" s="101"/>
      <c r="I100" s="101">
        <v>0.08</v>
      </c>
    </row>
    <row r="101" spans="1:22" ht="15.6" x14ac:dyDescent="0.3">
      <c r="A101" s="8"/>
      <c r="B101" s="9" t="s">
        <v>2</v>
      </c>
      <c r="C101" s="125" t="s">
        <v>135</v>
      </c>
      <c r="D101" s="125"/>
      <c r="E101" s="13">
        <f>ROUND(G101/1.08,2)</f>
        <v>453.7</v>
      </c>
      <c r="F101" s="13">
        <f>G101-E101</f>
        <v>36.300000000000011</v>
      </c>
      <c r="G101" s="14">
        <f>SUM('Cennik TCII'!E101)</f>
        <v>490</v>
      </c>
      <c r="H101" s="101"/>
      <c r="I101" s="101">
        <v>0.08</v>
      </c>
    </row>
    <row r="102" spans="1:22" ht="21.75" customHeight="1" x14ac:dyDescent="0.3">
      <c r="A102" s="17"/>
      <c r="B102" s="18" t="s">
        <v>33</v>
      </c>
      <c r="C102" s="127" t="s">
        <v>144</v>
      </c>
      <c r="D102" s="127"/>
      <c r="E102" s="19">
        <f>ROUND(G102/1.08,2)</f>
        <v>14.81</v>
      </c>
      <c r="F102" s="19">
        <f>G102-E102</f>
        <v>1.1899999999999995</v>
      </c>
      <c r="G102" s="14">
        <f>SUM('Cennik TCII'!E102)</f>
        <v>16</v>
      </c>
      <c r="H102" s="101"/>
      <c r="I102" s="101">
        <v>0.08</v>
      </c>
    </row>
    <row r="103" spans="1:22" ht="33.75" customHeight="1" x14ac:dyDescent="0.3">
      <c r="A103" s="25" t="s">
        <v>147</v>
      </c>
      <c r="B103" s="26" t="s">
        <v>2</v>
      </c>
      <c r="C103" s="129" t="s">
        <v>164</v>
      </c>
      <c r="D103" s="129"/>
      <c r="E103" s="27">
        <f>ROUND(G103/1.08,2)</f>
        <v>106.48</v>
      </c>
      <c r="F103" s="27">
        <f>G103-E103</f>
        <v>8.519999999999996</v>
      </c>
      <c r="G103" s="28">
        <f>SUM('Cennik TCII'!E103)</f>
        <v>115</v>
      </c>
      <c r="H103" s="101"/>
      <c r="I103" s="101">
        <v>0.08</v>
      </c>
    </row>
    <row r="104" spans="1:22" ht="47.25" customHeight="1" x14ac:dyDescent="0.3">
      <c r="A104" s="7" t="s">
        <v>153</v>
      </c>
      <c r="B104" s="122" t="s">
        <v>166</v>
      </c>
      <c r="C104" s="123"/>
      <c r="D104" s="123"/>
      <c r="E104" s="123"/>
      <c r="F104" s="123"/>
      <c r="G104" s="124"/>
      <c r="H104" s="101"/>
      <c r="I104" s="101">
        <v>0.08</v>
      </c>
    </row>
    <row r="105" spans="1:22" ht="15.6" x14ac:dyDescent="0.3">
      <c r="A105" s="8"/>
      <c r="B105" s="9" t="s">
        <v>2</v>
      </c>
      <c r="C105" s="125" t="s">
        <v>154</v>
      </c>
      <c r="D105" s="125"/>
      <c r="E105" s="50">
        <f>ROUND(G105/1.23,2)</f>
        <v>886.18</v>
      </c>
      <c r="F105" s="50">
        <f>G105-E105</f>
        <v>203.82000000000005</v>
      </c>
      <c r="G105" s="51">
        <f>SUM('Cennik TCII'!E105)</f>
        <v>1090</v>
      </c>
      <c r="H105" s="101"/>
      <c r="I105" s="101">
        <v>0.23</v>
      </c>
    </row>
    <row r="106" spans="1:22" ht="15.6" x14ac:dyDescent="0.3">
      <c r="A106" s="17"/>
      <c r="B106" s="18" t="s">
        <v>6</v>
      </c>
      <c r="C106" s="127" t="s">
        <v>155</v>
      </c>
      <c r="D106" s="127"/>
      <c r="E106" s="19">
        <f>ROUND(G106/1.23,2)</f>
        <v>1097.56</v>
      </c>
      <c r="F106" s="19">
        <f>G106-E106</f>
        <v>252.44000000000005</v>
      </c>
      <c r="G106" s="51">
        <f>SUM('Cennik TCII'!E106)</f>
        <v>1350</v>
      </c>
      <c r="H106" s="101"/>
      <c r="I106" s="101">
        <v>0.23</v>
      </c>
    </row>
    <row r="107" spans="1:22" ht="30.75" customHeight="1" x14ac:dyDescent="0.3">
      <c r="A107" s="7" t="s">
        <v>170</v>
      </c>
      <c r="B107" s="179" t="s">
        <v>171</v>
      </c>
      <c r="C107" s="180"/>
      <c r="D107" s="180"/>
      <c r="E107" s="180"/>
      <c r="F107" s="180"/>
      <c r="G107" s="181"/>
      <c r="H107" s="101"/>
      <c r="I107" s="101">
        <v>0.08</v>
      </c>
    </row>
    <row r="108" spans="1:22" ht="15.6" x14ac:dyDescent="0.3">
      <c r="A108" s="17"/>
      <c r="B108" s="18" t="s">
        <v>2</v>
      </c>
      <c r="C108" s="134" t="s">
        <v>154</v>
      </c>
      <c r="D108" s="134"/>
      <c r="E108" s="19">
        <f>ROUND(G108/1.08,2)</f>
        <v>222.22</v>
      </c>
      <c r="F108" s="19">
        <f>G108-E108</f>
        <v>17.78</v>
      </c>
      <c r="G108" s="20">
        <f>SUM('Cennik TCII'!E108)</f>
        <v>240</v>
      </c>
      <c r="H108" s="101"/>
      <c r="I108" s="101">
        <v>0.08</v>
      </c>
    </row>
    <row r="109" spans="1:22" x14ac:dyDescent="0.3">
      <c r="A109"/>
      <c r="E109" s="96"/>
      <c r="F109" s="96"/>
      <c r="G109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 x14ac:dyDescent="0.3">
      <c r="A110" t="s">
        <v>205</v>
      </c>
      <c r="E110" s="96"/>
      <c r="F110" s="96"/>
      <c r="G110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x14ac:dyDescent="0.3">
      <c r="B111" s="3"/>
      <c r="C111" s="3"/>
      <c r="D111" s="3"/>
      <c r="E111" s="2"/>
      <c r="F111" s="42"/>
      <c r="G111" s="42"/>
      <c r="H111" s="1"/>
    </row>
    <row r="112" spans="1:22" x14ac:dyDescent="0.3">
      <c r="B112" s="3"/>
      <c r="C112" s="3"/>
      <c r="D112" s="3"/>
      <c r="E112" s="2"/>
      <c r="F112" s="42"/>
      <c r="G112" s="42"/>
      <c r="H112" s="1"/>
    </row>
  </sheetData>
  <sheetProtection selectLockedCells="1" selectUnlockedCells="1"/>
  <mergeCells count="95">
    <mergeCell ref="C66:D66"/>
    <mergeCell ref="C67:D67"/>
    <mergeCell ref="C68:D68"/>
    <mergeCell ref="B69:G69"/>
    <mergeCell ref="B65:G65"/>
    <mergeCell ref="B82:G82"/>
    <mergeCell ref="C73:D73"/>
    <mergeCell ref="C80:D80"/>
    <mergeCell ref="C81:D81"/>
    <mergeCell ref="D1:G1"/>
    <mergeCell ref="C55:D55"/>
    <mergeCell ref="C36:D36"/>
    <mergeCell ref="A2:G2"/>
    <mergeCell ref="C18:D18"/>
    <mergeCell ref="C19:D19"/>
    <mergeCell ref="C16:D16"/>
    <mergeCell ref="C17:D17"/>
    <mergeCell ref="C11:D11"/>
    <mergeCell ref="C13:D13"/>
    <mergeCell ref="C14:D14"/>
    <mergeCell ref="C8:D8"/>
    <mergeCell ref="C79:D79"/>
    <mergeCell ref="C33:D33"/>
    <mergeCell ref="C34:D34"/>
    <mergeCell ref="C35:D35"/>
    <mergeCell ref="B50:G50"/>
    <mergeCell ref="C74:D74"/>
    <mergeCell ref="C75:D75"/>
    <mergeCell ref="C64:D64"/>
    <mergeCell ref="A70:G70"/>
    <mergeCell ref="C48:D48"/>
    <mergeCell ref="C51:D51"/>
    <mergeCell ref="C49:D49"/>
    <mergeCell ref="C62:D62"/>
    <mergeCell ref="C56:D56"/>
    <mergeCell ref="C57:D57"/>
    <mergeCell ref="B53:G53"/>
    <mergeCell ref="C108:D108"/>
    <mergeCell ref="C103:D103"/>
    <mergeCell ref="B104:G104"/>
    <mergeCell ref="B107:G107"/>
    <mergeCell ref="C91:D91"/>
    <mergeCell ref="C94:D94"/>
    <mergeCell ref="C101:D101"/>
    <mergeCell ref="C102:D102"/>
    <mergeCell ref="C105:D105"/>
    <mergeCell ref="C106:D106"/>
    <mergeCell ref="B100:G100"/>
    <mergeCell ref="C96:D96"/>
    <mergeCell ref="C97:D97"/>
    <mergeCell ref="C99:D99"/>
    <mergeCell ref="B98:G98"/>
    <mergeCell ref="B39:G39"/>
    <mergeCell ref="C88:D88"/>
    <mergeCell ref="C76:D76"/>
    <mergeCell ref="C77:D77"/>
    <mergeCell ref="C78:D78"/>
    <mergeCell ref="B44:G44"/>
    <mergeCell ref="C58:D58"/>
    <mergeCell ref="C59:D59"/>
    <mergeCell ref="B72:G72"/>
    <mergeCell ref="C60:D60"/>
    <mergeCell ref="C61:D61"/>
    <mergeCell ref="C47:D47"/>
    <mergeCell ref="C52:D52"/>
    <mergeCell ref="C54:D54"/>
    <mergeCell ref="B71:G71"/>
    <mergeCell ref="C83:D83"/>
    <mergeCell ref="B29:G29"/>
    <mergeCell ref="B31:G31"/>
    <mergeCell ref="B32:G32"/>
    <mergeCell ref="B30:G30"/>
    <mergeCell ref="B38:G38"/>
    <mergeCell ref="B37:G37"/>
    <mergeCell ref="C45:D45"/>
    <mergeCell ref="C46:D46"/>
    <mergeCell ref="C43:D43"/>
    <mergeCell ref="C42:D42"/>
    <mergeCell ref="C40:D40"/>
    <mergeCell ref="C63:D63"/>
    <mergeCell ref="C27:D27"/>
    <mergeCell ref="B24:G24"/>
    <mergeCell ref="A4:A5"/>
    <mergeCell ref="B4:D5"/>
    <mergeCell ref="B6:D6"/>
    <mergeCell ref="B20:G20"/>
    <mergeCell ref="B15:G15"/>
    <mergeCell ref="B7:G7"/>
    <mergeCell ref="C21:D21"/>
    <mergeCell ref="C22:D22"/>
    <mergeCell ref="C23:D23"/>
    <mergeCell ref="C25:D25"/>
    <mergeCell ref="C26:D26"/>
    <mergeCell ref="C28:D28"/>
    <mergeCell ref="C41:D41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5" orientation="portrait" r:id="rId1"/>
  <headerFooter>
    <oddFooter>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13"/>
  <sheetViews>
    <sheetView view="pageBreakPreview" zoomScaleNormal="85" zoomScaleSheetLayoutView="100" workbookViewId="0">
      <selection activeCell="C24" sqref="C24:D24"/>
    </sheetView>
  </sheetViews>
  <sheetFormatPr defaultRowHeight="14.4" outlineLevelCol="1" x14ac:dyDescent="0.3"/>
  <cols>
    <col min="1" max="1" width="9" style="38" customWidth="1"/>
    <col min="2" max="2" width="4.44140625" customWidth="1"/>
    <col min="3" max="3" width="6" customWidth="1"/>
    <col min="4" max="4" width="59.44140625" customWidth="1"/>
    <col min="5" max="5" width="14.6640625" style="38" customWidth="1"/>
    <col min="6" max="6" width="13.33203125" style="38" customWidth="1"/>
    <col min="7" max="7" width="16" style="38" customWidth="1"/>
    <col min="8" max="9" width="15.6640625" style="55" hidden="1" customWidth="1" outlineLevel="1"/>
    <col min="10" max="10" width="15.6640625" style="38" customWidth="1" collapsed="1"/>
  </cols>
  <sheetData>
    <row r="1" spans="1:10" ht="33.75" customHeight="1" x14ac:dyDescent="0.3">
      <c r="A1"/>
      <c r="D1" s="175" t="s">
        <v>207</v>
      </c>
      <c r="E1" s="175"/>
      <c r="F1" s="175"/>
      <c r="G1" s="175"/>
      <c r="H1" s="33"/>
      <c r="I1" s="33"/>
      <c r="J1" s="33"/>
    </row>
    <row r="2" spans="1:10" ht="52.5" customHeight="1" x14ac:dyDescent="0.3">
      <c r="A2" s="178" t="s">
        <v>224</v>
      </c>
      <c r="B2" s="178"/>
      <c r="C2" s="178"/>
      <c r="D2" s="178"/>
      <c r="E2" s="178"/>
      <c r="F2" s="178"/>
      <c r="G2" s="178"/>
      <c r="H2" s="33"/>
      <c r="I2" s="33"/>
      <c r="J2"/>
    </row>
    <row r="3" spans="1:10" ht="15.6" x14ac:dyDescent="0.3">
      <c r="A3" s="102" t="s">
        <v>219</v>
      </c>
      <c r="B3" s="33"/>
      <c r="C3" s="33"/>
      <c r="D3" s="35"/>
      <c r="E3" s="40"/>
      <c r="F3" s="39"/>
      <c r="G3" s="39"/>
      <c r="H3" s="33"/>
      <c r="I3" s="33"/>
      <c r="J3"/>
    </row>
    <row r="4" spans="1:10" ht="15.75" customHeight="1" x14ac:dyDescent="0.3">
      <c r="A4" s="176" t="s">
        <v>210</v>
      </c>
      <c r="B4" s="153" t="s">
        <v>1</v>
      </c>
      <c r="C4" s="154"/>
      <c r="D4" s="155"/>
      <c r="E4" s="193" t="s">
        <v>156</v>
      </c>
      <c r="F4" s="194"/>
      <c r="G4" s="195"/>
      <c r="H4" s="41"/>
      <c r="I4" s="41"/>
      <c r="J4" s="41"/>
    </row>
    <row r="5" spans="1:10" ht="15.6" x14ac:dyDescent="0.3">
      <c r="A5" s="177"/>
      <c r="B5" s="156"/>
      <c r="C5" s="157"/>
      <c r="D5" s="158"/>
      <c r="E5" s="43" t="s">
        <v>157</v>
      </c>
      <c r="F5" s="43" t="s">
        <v>159</v>
      </c>
      <c r="G5" s="43" t="s">
        <v>158</v>
      </c>
      <c r="H5" s="53"/>
      <c r="I5" s="41" t="s">
        <v>203</v>
      </c>
      <c r="J5" s="41"/>
    </row>
    <row r="6" spans="1:10" ht="15.6" x14ac:dyDescent="0.3">
      <c r="A6" s="45">
        <v>1</v>
      </c>
      <c r="B6" s="162">
        <v>2</v>
      </c>
      <c r="C6" s="162"/>
      <c r="D6" s="162"/>
      <c r="E6" s="46">
        <v>3</v>
      </c>
      <c r="F6" s="46">
        <v>4</v>
      </c>
      <c r="G6" s="46">
        <v>5</v>
      </c>
      <c r="H6" s="34"/>
      <c r="I6" s="34"/>
      <c r="J6" s="34"/>
    </row>
    <row r="7" spans="1:10" ht="15.6" x14ac:dyDescent="0.3">
      <c r="A7" s="7" t="s">
        <v>2</v>
      </c>
      <c r="B7" s="123" t="s">
        <v>3</v>
      </c>
      <c r="C7" s="123"/>
      <c r="D7" s="123"/>
      <c r="E7" s="123"/>
      <c r="F7" s="123"/>
      <c r="G7" s="124"/>
      <c r="H7" s="53"/>
      <c r="I7" s="53"/>
      <c r="J7"/>
    </row>
    <row r="8" spans="1:10" ht="15.6" x14ac:dyDescent="0.3">
      <c r="A8" s="8"/>
      <c r="B8" s="9" t="s">
        <v>2</v>
      </c>
      <c r="C8" s="125" t="s">
        <v>4</v>
      </c>
      <c r="D8" s="125"/>
      <c r="E8" s="13"/>
      <c r="F8" s="13"/>
      <c r="G8" s="14"/>
      <c r="H8" s="54"/>
      <c r="I8" s="53"/>
      <c r="J8"/>
    </row>
    <row r="9" spans="1:10" ht="15.6" x14ac:dyDescent="0.3">
      <c r="A9" s="8"/>
      <c r="B9" s="9"/>
      <c r="C9" s="12" t="s">
        <v>2</v>
      </c>
      <c r="D9" s="12" t="s">
        <v>5</v>
      </c>
      <c r="E9" s="13">
        <f>ROUND(G9/1.08,2)</f>
        <v>3777.78</v>
      </c>
      <c r="F9" s="13">
        <f>G9-E9</f>
        <v>302.2199999999998</v>
      </c>
      <c r="G9" s="14">
        <f>SUM('Cennik TCIII'!E9)</f>
        <v>4080</v>
      </c>
      <c r="H9" s="54"/>
      <c r="I9" s="104">
        <v>0.08</v>
      </c>
      <c r="J9"/>
    </row>
    <row r="10" spans="1:10" ht="15.6" x14ac:dyDescent="0.3">
      <c r="A10" s="8"/>
      <c r="B10" s="9"/>
      <c r="C10" s="12" t="s">
        <v>6</v>
      </c>
      <c r="D10" s="12" t="s">
        <v>7</v>
      </c>
      <c r="E10" s="13">
        <f>ROUND(G10/1.08,2)</f>
        <v>1379.63</v>
      </c>
      <c r="F10" s="13">
        <f>G10-E10</f>
        <v>110.36999999999989</v>
      </c>
      <c r="G10" s="14">
        <f>SUM('Cennik TCIII'!E10)</f>
        <v>1490</v>
      </c>
      <c r="H10" s="54"/>
      <c r="I10" s="104">
        <v>0.08</v>
      </c>
      <c r="J10"/>
    </row>
    <row r="11" spans="1:10" ht="20.25" customHeight="1" x14ac:dyDescent="0.3">
      <c r="A11" s="8"/>
      <c r="B11" s="9" t="s">
        <v>6</v>
      </c>
      <c r="C11" s="125" t="s">
        <v>215</v>
      </c>
      <c r="D11" s="125"/>
      <c r="E11" s="13">
        <f>ROUND(G11/1.08,2)</f>
        <v>3287.04</v>
      </c>
      <c r="F11" s="13">
        <f>G11-E11</f>
        <v>262.96000000000004</v>
      </c>
      <c r="G11" s="14">
        <f>SUM('Cennik TCIII'!E11)</f>
        <v>3550</v>
      </c>
      <c r="H11" s="54"/>
      <c r="I11" s="104">
        <v>0.08</v>
      </c>
      <c r="J11"/>
    </row>
    <row r="12" spans="1:10" ht="19.5" customHeight="1" x14ac:dyDescent="0.3">
      <c r="A12" s="8"/>
      <c r="B12" s="9" t="s">
        <v>9</v>
      </c>
      <c r="C12" s="125" t="s">
        <v>10</v>
      </c>
      <c r="D12" s="125"/>
      <c r="E12" s="10"/>
      <c r="F12" s="10"/>
      <c r="G12" s="14"/>
      <c r="H12" s="54"/>
      <c r="I12" s="104">
        <v>0.08</v>
      </c>
      <c r="J12"/>
    </row>
    <row r="13" spans="1:10" ht="15.6" x14ac:dyDescent="0.3">
      <c r="A13" s="8"/>
      <c r="B13" s="9"/>
      <c r="C13" s="12" t="s">
        <v>6</v>
      </c>
      <c r="D13" s="12" t="s">
        <v>11</v>
      </c>
      <c r="E13" s="13">
        <f t="shared" ref="E13:E17" si="0">ROUND(G13/1.08,2)</f>
        <v>2500</v>
      </c>
      <c r="F13" s="13">
        <f>G13-E13</f>
        <v>200</v>
      </c>
      <c r="G13" s="14">
        <f>SUM('Cennik TCIII'!E13)</f>
        <v>2700</v>
      </c>
      <c r="H13" s="54"/>
      <c r="I13" s="104">
        <v>0.08</v>
      </c>
      <c r="J13"/>
    </row>
    <row r="14" spans="1:10" ht="15.6" x14ac:dyDescent="0.3">
      <c r="A14" s="8"/>
      <c r="B14" s="9"/>
      <c r="C14" s="12" t="s">
        <v>9</v>
      </c>
      <c r="D14" s="12" t="s">
        <v>12</v>
      </c>
      <c r="E14" s="13">
        <f t="shared" si="0"/>
        <v>4240.74</v>
      </c>
      <c r="F14" s="13">
        <f>G14-E14</f>
        <v>339.26000000000022</v>
      </c>
      <c r="G14" s="14">
        <f>SUM('Cennik TCIII'!E14)</f>
        <v>4580</v>
      </c>
      <c r="H14" s="54"/>
      <c r="I14" s="104">
        <v>0.08</v>
      </c>
      <c r="J14"/>
    </row>
    <row r="15" spans="1:10" ht="15.6" x14ac:dyDescent="0.3">
      <c r="A15" s="8"/>
      <c r="B15" s="9"/>
      <c r="C15" s="12" t="s">
        <v>13</v>
      </c>
      <c r="D15" s="57" t="s">
        <v>182</v>
      </c>
      <c r="E15" s="13">
        <f t="shared" si="0"/>
        <v>4342.59</v>
      </c>
      <c r="F15" s="13">
        <f>G15-E15</f>
        <v>347.40999999999985</v>
      </c>
      <c r="G15" s="14">
        <f>SUM('Cennik TCIII'!E15)</f>
        <v>4690</v>
      </c>
      <c r="H15" s="54"/>
      <c r="I15" s="104">
        <v>0.08</v>
      </c>
      <c r="J15"/>
    </row>
    <row r="16" spans="1:10" ht="21.75" customHeight="1" x14ac:dyDescent="0.3">
      <c r="A16" s="8"/>
      <c r="B16" s="9" t="s">
        <v>13</v>
      </c>
      <c r="C16" s="125" t="s">
        <v>14</v>
      </c>
      <c r="D16" s="125"/>
      <c r="E16" s="13">
        <f t="shared" si="0"/>
        <v>1250</v>
      </c>
      <c r="F16" s="13">
        <f>G16-E16</f>
        <v>100</v>
      </c>
      <c r="G16" s="14">
        <f>SUM('Cennik TCIII'!E16)</f>
        <v>1350</v>
      </c>
      <c r="H16" s="54"/>
      <c r="I16" s="104">
        <v>0.08</v>
      </c>
      <c r="J16"/>
    </row>
    <row r="17" spans="1:10" ht="21.75" customHeight="1" x14ac:dyDescent="0.3">
      <c r="A17" s="17"/>
      <c r="B17" s="18" t="s">
        <v>15</v>
      </c>
      <c r="C17" s="127" t="s">
        <v>172</v>
      </c>
      <c r="D17" s="127"/>
      <c r="E17" s="19">
        <f t="shared" si="0"/>
        <v>300.93</v>
      </c>
      <c r="F17" s="19">
        <f>G17-E17</f>
        <v>24.069999999999993</v>
      </c>
      <c r="G17" s="14">
        <f>SUM('Cennik TCIII'!E17)</f>
        <v>325</v>
      </c>
      <c r="H17" s="54"/>
      <c r="I17" s="104">
        <v>0.08</v>
      </c>
      <c r="J17"/>
    </row>
    <row r="18" spans="1:10" ht="15.6" x14ac:dyDescent="0.3">
      <c r="A18" s="7" t="s">
        <v>6</v>
      </c>
      <c r="B18" s="123" t="s">
        <v>16</v>
      </c>
      <c r="C18" s="123"/>
      <c r="D18" s="123"/>
      <c r="E18" s="123"/>
      <c r="F18" s="123"/>
      <c r="G18" s="124"/>
      <c r="H18" s="53"/>
      <c r="I18" s="53"/>
      <c r="J18"/>
    </row>
    <row r="19" spans="1:10" ht="15.6" x14ac:dyDescent="0.3">
      <c r="A19" s="8"/>
      <c r="B19" s="9" t="s">
        <v>9</v>
      </c>
      <c r="C19" s="125" t="s">
        <v>19</v>
      </c>
      <c r="D19" s="125"/>
      <c r="E19" s="13">
        <f t="shared" ref="E19:E20" si="1">ROUND(G19/1.08,2)</f>
        <v>1879.63</v>
      </c>
      <c r="F19" s="13">
        <f>G19-E19</f>
        <v>150.36999999999989</v>
      </c>
      <c r="G19" s="14">
        <f>SUM('Cennik TCIII'!E19)</f>
        <v>2030</v>
      </c>
      <c r="H19" s="54"/>
      <c r="I19" s="104">
        <v>0.08</v>
      </c>
      <c r="J19"/>
    </row>
    <row r="20" spans="1:10" ht="15.6" x14ac:dyDescent="0.3">
      <c r="A20" s="17"/>
      <c r="B20" s="18" t="s">
        <v>13</v>
      </c>
      <c r="C20" s="127" t="s">
        <v>20</v>
      </c>
      <c r="D20" s="127"/>
      <c r="E20" s="19">
        <f t="shared" si="1"/>
        <v>2981.48</v>
      </c>
      <c r="F20" s="19">
        <f>G20-E20</f>
        <v>238.51999999999998</v>
      </c>
      <c r="G20" s="14">
        <f>SUM('Cennik TCIII'!E20)</f>
        <v>3220</v>
      </c>
      <c r="H20" s="54"/>
      <c r="I20" s="104">
        <v>0.08</v>
      </c>
      <c r="J20" s="56"/>
    </row>
    <row r="21" spans="1:10" ht="15.6" x14ac:dyDescent="0.3">
      <c r="A21" s="7" t="s">
        <v>9</v>
      </c>
      <c r="B21" s="123" t="s">
        <v>24</v>
      </c>
      <c r="C21" s="123"/>
      <c r="D21" s="123"/>
      <c r="E21" s="123"/>
      <c r="F21" s="123"/>
      <c r="G21" s="124"/>
      <c r="H21" s="53"/>
      <c r="I21" s="53"/>
      <c r="J21"/>
    </row>
    <row r="22" spans="1:10" ht="15.75" customHeight="1" x14ac:dyDescent="0.3">
      <c r="A22" s="8"/>
      <c r="B22" s="9" t="s">
        <v>2</v>
      </c>
      <c r="C22" s="125" t="s">
        <v>25</v>
      </c>
      <c r="D22" s="125"/>
      <c r="E22" s="13">
        <f t="shared" ref="E22:E33" si="2">ROUND(G22/1.08,2)</f>
        <v>1037.04</v>
      </c>
      <c r="F22" s="13">
        <f t="shared" ref="F22:F33" si="3">G22-E22</f>
        <v>82.960000000000036</v>
      </c>
      <c r="G22" s="14">
        <f>SUM('Cennik TCIII'!E22)</f>
        <v>1120</v>
      </c>
      <c r="H22" s="54"/>
      <c r="I22" s="104">
        <v>0.08</v>
      </c>
      <c r="J22"/>
    </row>
    <row r="23" spans="1:10" ht="15.75" customHeight="1" x14ac:dyDescent="0.3">
      <c r="A23" s="8"/>
      <c r="B23" s="9" t="s">
        <v>6</v>
      </c>
      <c r="C23" s="125" t="s">
        <v>26</v>
      </c>
      <c r="D23" s="125"/>
      <c r="E23" s="13">
        <f t="shared" si="2"/>
        <v>1194.44</v>
      </c>
      <c r="F23" s="13">
        <f t="shared" si="3"/>
        <v>95.559999999999945</v>
      </c>
      <c r="G23" s="14">
        <f>SUM('Cennik TCIII'!E23)</f>
        <v>1290</v>
      </c>
      <c r="H23" s="54"/>
      <c r="I23" s="104">
        <v>0.08</v>
      </c>
      <c r="J23"/>
    </row>
    <row r="24" spans="1:10" ht="15.75" customHeight="1" x14ac:dyDescent="0.3">
      <c r="A24" s="8"/>
      <c r="B24" s="9" t="s">
        <v>9</v>
      </c>
      <c r="C24" s="125" t="s">
        <v>27</v>
      </c>
      <c r="D24" s="125"/>
      <c r="E24" s="13">
        <f t="shared" si="2"/>
        <v>1194.44</v>
      </c>
      <c r="F24" s="13">
        <f t="shared" si="3"/>
        <v>95.559999999999945</v>
      </c>
      <c r="G24" s="14">
        <f>SUM('Cennik TCIII'!E24)</f>
        <v>1290</v>
      </c>
      <c r="H24" s="54"/>
      <c r="I24" s="104">
        <v>0.08</v>
      </c>
      <c r="J24"/>
    </row>
    <row r="25" spans="1:10" ht="15.75" customHeight="1" x14ac:dyDescent="0.3">
      <c r="A25" s="8"/>
      <c r="B25" s="9" t="s">
        <v>13</v>
      </c>
      <c r="C25" s="125" t="s">
        <v>28</v>
      </c>
      <c r="D25" s="125"/>
      <c r="E25" s="13">
        <f t="shared" si="2"/>
        <v>564.80999999999995</v>
      </c>
      <c r="F25" s="13">
        <f t="shared" si="3"/>
        <v>45.190000000000055</v>
      </c>
      <c r="G25" s="14">
        <f>SUM('Cennik TCIII'!E25)</f>
        <v>610</v>
      </c>
      <c r="H25" s="54"/>
      <c r="I25" s="104">
        <v>0.08</v>
      </c>
      <c r="J25"/>
    </row>
    <row r="26" spans="1:10" ht="15.75" customHeight="1" x14ac:dyDescent="0.3">
      <c r="A26" s="8"/>
      <c r="B26" s="9" t="s">
        <v>15</v>
      </c>
      <c r="C26" s="125" t="s">
        <v>29</v>
      </c>
      <c r="D26" s="125"/>
      <c r="E26" s="13">
        <f t="shared" si="2"/>
        <v>620.37</v>
      </c>
      <c r="F26" s="13">
        <f t="shared" si="3"/>
        <v>49.629999999999995</v>
      </c>
      <c r="G26" s="14">
        <f>SUM('Cennik TCIII'!E26)</f>
        <v>670</v>
      </c>
      <c r="H26" s="54"/>
      <c r="I26" s="104">
        <v>0.08</v>
      </c>
      <c r="J26"/>
    </row>
    <row r="27" spans="1:10" ht="15.75" customHeight="1" x14ac:dyDescent="0.3">
      <c r="A27" s="8"/>
      <c r="B27" s="9" t="s">
        <v>22</v>
      </c>
      <c r="C27" s="125" t="s">
        <v>30</v>
      </c>
      <c r="D27" s="125"/>
      <c r="E27" s="13">
        <f t="shared" si="2"/>
        <v>648.15</v>
      </c>
      <c r="F27" s="13">
        <f t="shared" si="3"/>
        <v>51.850000000000023</v>
      </c>
      <c r="G27" s="14">
        <f>SUM('Cennik TCIII'!E27)</f>
        <v>700</v>
      </c>
      <c r="H27" s="54"/>
      <c r="I27" s="104">
        <v>0.08</v>
      </c>
      <c r="J27"/>
    </row>
    <row r="28" spans="1:10" ht="15.75" customHeight="1" x14ac:dyDescent="0.3">
      <c r="A28" s="8"/>
      <c r="B28" s="9" t="s">
        <v>31</v>
      </c>
      <c r="C28" s="125" t="s">
        <v>32</v>
      </c>
      <c r="D28" s="125"/>
      <c r="E28" s="13">
        <f t="shared" si="2"/>
        <v>564.80999999999995</v>
      </c>
      <c r="F28" s="13">
        <f t="shared" si="3"/>
        <v>45.190000000000055</v>
      </c>
      <c r="G28" s="14">
        <f>SUM('Cennik TCIII'!E28)</f>
        <v>610</v>
      </c>
      <c r="H28" s="54"/>
      <c r="I28" s="104">
        <v>0.08</v>
      </c>
      <c r="J28"/>
    </row>
    <row r="29" spans="1:10" ht="15.75" customHeight="1" x14ac:dyDescent="0.3">
      <c r="A29" s="8"/>
      <c r="B29" s="9" t="s">
        <v>33</v>
      </c>
      <c r="C29" s="125" t="s">
        <v>34</v>
      </c>
      <c r="D29" s="125"/>
      <c r="E29" s="13">
        <f t="shared" si="2"/>
        <v>1379.63</v>
      </c>
      <c r="F29" s="13">
        <f t="shared" si="3"/>
        <v>110.36999999999989</v>
      </c>
      <c r="G29" s="14">
        <f>SUM('Cennik TCIII'!E29)</f>
        <v>1490</v>
      </c>
      <c r="H29" s="54"/>
      <c r="I29" s="104">
        <v>0.08</v>
      </c>
      <c r="J29"/>
    </row>
    <row r="30" spans="1:10" ht="15.75" customHeight="1" x14ac:dyDescent="0.3">
      <c r="A30" s="8"/>
      <c r="B30" s="9" t="s">
        <v>43</v>
      </c>
      <c r="C30" s="125" t="s">
        <v>44</v>
      </c>
      <c r="D30" s="125"/>
      <c r="E30" s="13">
        <f t="shared" si="2"/>
        <v>1203.7</v>
      </c>
      <c r="F30" s="13">
        <f t="shared" si="3"/>
        <v>96.299999999999955</v>
      </c>
      <c r="G30" s="14">
        <f>SUM('Cennik TCIII'!E30)</f>
        <v>1300</v>
      </c>
      <c r="H30" s="54"/>
      <c r="I30" s="104">
        <v>0.08</v>
      </c>
      <c r="J30"/>
    </row>
    <row r="31" spans="1:10" ht="15.75" customHeight="1" x14ac:dyDescent="0.3">
      <c r="A31" s="8"/>
      <c r="B31" s="9" t="s">
        <v>45</v>
      </c>
      <c r="C31" s="125" t="s">
        <v>46</v>
      </c>
      <c r="D31" s="125"/>
      <c r="E31" s="13">
        <f t="shared" si="2"/>
        <v>1250</v>
      </c>
      <c r="F31" s="13">
        <f t="shared" si="3"/>
        <v>100</v>
      </c>
      <c r="G31" s="14">
        <f>SUM('Cennik TCIII'!E31)</f>
        <v>1350</v>
      </c>
      <c r="H31" s="54"/>
      <c r="I31" s="104">
        <v>0.08</v>
      </c>
      <c r="J31"/>
    </row>
    <row r="32" spans="1:10" ht="15.75" customHeight="1" x14ac:dyDescent="0.3">
      <c r="A32" s="8"/>
      <c r="B32" s="9" t="s">
        <v>47</v>
      </c>
      <c r="C32" s="125" t="s">
        <v>48</v>
      </c>
      <c r="D32" s="125"/>
      <c r="E32" s="13">
        <f t="shared" si="2"/>
        <v>1527.78</v>
      </c>
      <c r="F32" s="13">
        <f t="shared" si="3"/>
        <v>122.22000000000003</v>
      </c>
      <c r="G32" s="14">
        <f>SUM('Cennik TCIII'!E32)</f>
        <v>1650</v>
      </c>
      <c r="H32" s="54"/>
      <c r="I32" s="104">
        <v>0.08</v>
      </c>
      <c r="J32"/>
    </row>
    <row r="33" spans="1:10" ht="15.75" customHeight="1" x14ac:dyDescent="0.3">
      <c r="A33" s="17"/>
      <c r="B33" s="18" t="s">
        <v>49</v>
      </c>
      <c r="C33" s="127" t="s">
        <v>50</v>
      </c>
      <c r="D33" s="127"/>
      <c r="E33" s="23">
        <f t="shared" si="2"/>
        <v>2870.37</v>
      </c>
      <c r="F33" s="23">
        <f t="shared" si="3"/>
        <v>229.63000000000011</v>
      </c>
      <c r="G33" s="14">
        <f>SUM('Cennik TCIII'!E33)</f>
        <v>3100</v>
      </c>
      <c r="H33" s="54"/>
      <c r="I33" s="104">
        <v>0.08</v>
      </c>
      <c r="J33"/>
    </row>
    <row r="34" spans="1:10" ht="15.6" x14ac:dyDescent="0.3">
      <c r="A34" s="7" t="s">
        <v>13</v>
      </c>
      <c r="B34" s="123" t="s">
        <v>51</v>
      </c>
      <c r="C34" s="123"/>
      <c r="D34" s="123"/>
      <c r="E34" s="123"/>
      <c r="F34" s="123"/>
      <c r="G34" s="124"/>
      <c r="H34" s="53"/>
      <c r="I34" s="53"/>
      <c r="J34"/>
    </row>
    <row r="35" spans="1:10" ht="15.75" customHeight="1" x14ac:dyDescent="0.3">
      <c r="A35" s="8"/>
      <c r="B35" s="9" t="s">
        <v>2</v>
      </c>
      <c r="C35" s="125" t="s">
        <v>52</v>
      </c>
      <c r="D35" s="125"/>
      <c r="E35" s="13">
        <f t="shared" ref="E35:E46" si="4">ROUND(G35/1.08,2)</f>
        <v>1037.04</v>
      </c>
      <c r="F35" s="13">
        <f t="shared" ref="F35:F46" si="5">G35-E35</f>
        <v>82.960000000000036</v>
      </c>
      <c r="G35" s="14">
        <f>SUM('Cennik TCIII'!E35)</f>
        <v>1120</v>
      </c>
      <c r="H35" s="54"/>
      <c r="I35" s="104">
        <v>0.08</v>
      </c>
      <c r="J35"/>
    </row>
    <row r="36" spans="1:10" ht="15.75" customHeight="1" x14ac:dyDescent="0.3">
      <c r="A36" s="8"/>
      <c r="B36" s="9" t="s">
        <v>6</v>
      </c>
      <c r="C36" s="125" t="s">
        <v>53</v>
      </c>
      <c r="D36" s="125"/>
      <c r="E36" s="13">
        <f t="shared" si="4"/>
        <v>1194.44</v>
      </c>
      <c r="F36" s="13">
        <f t="shared" si="5"/>
        <v>95.559999999999945</v>
      </c>
      <c r="G36" s="14">
        <f>SUM('Cennik TCIII'!E36)</f>
        <v>1290</v>
      </c>
      <c r="H36" s="54"/>
      <c r="I36" s="104">
        <v>0.08</v>
      </c>
      <c r="J36"/>
    </row>
    <row r="37" spans="1:10" ht="15.75" customHeight="1" x14ac:dyDescent="0.3">
      <c r="A37" s="8"/>
      <c r="B37" s="9" t="s">
        <v>9</v>
      </c>
      <c r="C37" s="125" t="s">
        <v>54</v>
      </c>
      <c r="D37" s="125"/>
      <c r="E37" s="13">
        <f t="shared" si="4"/>
        <v>1194.44</v>
      </c>
      <c r="F37" s="13">
        <f t="shared" si="5"/>
        <v>95.559999999999945</v>
      </c>
      <c r="G37" s="14">
        <f>SUM('Cennik TCIII'!E37)</f>
        <v>1290</v>
      </c>
      <c r="H37" s="54"/>
      <c r="I37" s="104">
        <v>0.08</v>
      </c>
      <c r="J37"/>
    </row>
    <row r="38" spans="1:10" ht="15.75" customHeight="1" x14ac:dyDescent="0.3">
      <c r="A38" s="8"/>
      <c r="B38" s="9" t="s">
        <v>13</v>
      </c>
      <c r="C38" s="125" t="s">
        <v>55</v>
      </c>
      <c r="D38" s="125"/>
      <c r="E38" s="13">
        <f t="shared" si="4"/>
        <v>564.80999999999995</v>
      </c>
      <c r="F38" s="13">
        <f t="shared" si="5"/>
        <v>45.190000000000055</v>
      </c>
      <c r="G38" s="14">
        <f>SUM('Cennik TCIII'!E38)</f>
        <v>610</v>
      </c>
      <c r="H38" s="54"/>
      <c r="I38" s="104">
        <v>0.08</v>
      </c>
      <c r="J38"/>
    </row>
    <row r="39" spans="1:10" ht="15.75" customHeight="1" x14ac:dyDescent="0.3">
      <c r="A39" s="8"/>
      <c r="B39" s="63" t="s">
        <v>15</v>
      </c>
      <c r="C39" s="125" t="s">
        <v>56</v>
      </c>
      <c r="D39" s="125"/>
      <c r="E39" s="13">
        <f t="shared" si="4"/>
        <v>620.37</v>
      </c>
      <c r="F39" s="13">
        <f t="shared" si="5"/>
        <v>49.629999999999995</v>
      </c>
      <c r="G39" s="14">
        <f>SUM('Cennik TCIII'!E39)</f>
        <v>670</v>
      </c>
      <c r="H39" s="54"/>
      <c r="I39" s="104">
        <v>0.08</v>
      </c>
      <c r="J39"/>
    </row>
    <row r="40" spans="1:10" ht="15.75" customHeight="1" x14ac:dyDescent="0.3">
      <c r="A40" s="8"/>
      <c r="B40" s="9" t="s">
        <v>22</v>
      </c>
      <c r="C40" s="132" t="s">
        <v>57</v>
      </c>
      <c r="D40" s="132"/>
      <c r="E40" s="15">
        <f t="shared" si="4"/>
        <v>648.15</v>
      </c>
      <c r="F40" s="15">
        <f t="shared" si="5"/>
        <v>51.850000000000023</v>
      </c>
      <c r="G40" s="16">
        <f>SUM('Cennik TCIII'!E40)</f>
        <v>700</v>
      </c>
      <c r="H40" s="54"/>
      <c r="I40" s="104">
        <v>0.08</v>
      </c>
      <c r="J40"/>
    </row>
    <row r="41" spans="1:10" ht="15.75" customHeight="1" x14ac:dyDescent="0.3">
      <c r="A41" s="8"/>
      <c r="B41" s="9" t="s">
        <v>31</v>
      </c>
      <c r="C41" s="125" t="s">
        <v>58</v>
      </c>
      <c r="D41" s="125"/>
      <c r="E41" s="13">
        <f t="shared" si="4"/>
        <v>564.80999999999995</v>
      </c>
      <c r="F41" s="13">
        <f t="shared" si="5"/>
        <v>45.190000000000055</v>
      </c>
      <c r="G41" s="14">
        <f>SUM('Cennik TCIII'!E41)</f>
        <v>610</v>
      </c>
      <c r="H41" s="54"/>
      <c r="I41" s="104">
        <v>0.08</v>
      </c>
      <c r="J41"/>
    </row>
    <row r="42" spans="1:10" ht="15.75" customHeight="1" x14ac:dyDescent="0.3">
      <c r="A42" s="8"/>
      <c r="B42" s="9" t="s">
        <v>33</v>
      </c>
      <c r="C42" s="125" t="s">
        <v>34</v>
      </c>
      <c r="D42" s="125"/>
      <c r="E42" s="13">
        <f t="shared" si="4"/>
        <v>1379.63</v>
      </c>
      <c r="F42" s="13">
        <f t="shared" si="5"/>
        <v>110.36999999999989</v>
      </c>
      <c r="G42" s="14">
        <f>SUM('Cennik TCIII'!E42)</f>
        <v>1490</v>
      </c>
      <c r="H42" s="54"/>
      <c r="I42" s="104">
        <v>0.08</v>
      </c>
      <c r="J42"/>
    </row>
    <row r="43" spans="1:10" ht="15.75" customHeight="1" x14ac:dyDescent="0.3">
      <c r="A43" s="8"/>
      <c r="B43" s="9" t="s">
        <v>43</v>
      </c>
      <c r="C43" s="125" t="s">
        <v>44</v>
      </c>
      <c r="D43" s="125"/>
      <c r="E43" s="13">
        <f t="shared" si="4"/>
        <v>1203.7</v>
      </c>
      <c r="F43" s="13">
        <f t="shared" si="5"/>
        <v>96.299999999999955</v>
      </c>
      <c r="G43" s="14">
        <f>SUM('Cennik TCIII'!E43)</f>
        <v>1300</v>
      </c>
      <c r="H43" s="54"/>
      <c r="I43" s="104">
        <v>0.08</v>
      </c>
      <c r="J43"/>
    </row>
    <row r="44" spans="1:10" ht="15.75" customHeight="1" x14ac:dyDescent="0.3">
      <c r="A44" s="8"/>
      <c r="B44" s="9" t="s">
        <v>45</v>
      </c>
      <c r="C44" s="125" t="s">
        <v>46</v>
      </c>
      <c r="D44" s="125"/>
      <c r="E44" s="13">
        <f t="shared" si="4"/>
        <v>1250</v>
      </c>
      <c r="F44" s="13">
        <f t="shared" si="5"/>
        <v>100</v>
      </c>
      <c r="G44" s="14">
        <f>SUM('Cennik TCIII'!E44)</f>
        <v>1350</v>
      </c>
      <c r="H44" s="54"/>
      <c r="I44" s="104">
        <v>0.08</v>
      </c>
      <c r="J44"/>
    </row>
    <row r="45" spans="1:10" ht="15.75" customHeight="1" x14ac:dyDescent="0.3">
      <c r="A45" s="8"/>
      <c r="B45" s="9" t="s">
        <v>47</v>
      </c>
      <c r="C45" s="125" t="s">
        <v>48</v>
      </c>
      <c r="D45" s="125"/>
      <c r="E45" s="13">
        <f t="shared" si="4"/>
        <v>1527.78</v>
      </c>
      <c r="F45" s="13">
        <f t="shared" si="5"/>
        <v>122.22000000000003</v>
      </c>
      <c r="G45" s="14">
        <f>SUM('Cennik TCIII'!E45)</f>
        <v>1650</v>
      </c>
      <c r="H45" s="54"/>
      <c r="I45" s="104">
        <v>0.08</v>
      </c>
      <c r="J45"/>
    </row>
    <row r="46" spans="1:10" ht="15.75" customHeight="1" x14ac:dyDescent="0.3">
      <c r="A46" s="8"/>
      <c r="B46" s="9" t="s">
        <v>49</v>
      </c>
      <c r="C46" s="125" t="s">
        <v>50</v>
      </c>
      <c r="D46" s="125"/>
      <c r="E46" s="10">
        <f t="shared" si="4"/>
        <v>2870.37</v>
      </c>
      <c r="F46" s="10">
        <f t="shared" si="5"/>
        <v>229.63000000000011</v>
      </c>
      <c r="G46" s="14">
        <f>SUM('Cennik TCIII'!E46)</f>
        <v>3100</v>
      </c>
      <c r="H46" s="54"/>
      <c r="I46" s="104">
        <v>0.08</v>
      </c>
      <c r="J46"/>
    </row>
    <row r="47" spans="1:10" ht="41.25" customHeight="1" x14ac:dyDescent="0.3">
      <c r="A47" s="21"/>
      <c r="B47" s="146" t="s">
        <v>160</v>
      </c>
      <c r="C47" s="146"/>
      <c r="D47" s="146"/>
      <c r="E47" s="146"/>
      <c r="F47" s="146"/>
      <c r="G47" s="147"/>
      <c r="H47" s="54"/>
      <c r="I47" s="53"/>
      <c r="J47"/>
    </row>
    <row r="48" spans="1:10" ht="36" customHeight="1" x14ac:dyDescent="0.3">
      <c r="A48" s="7" t="s">
        <v>15</v>
      </c>
      <c r="B48" s="123" t="s">
        <v>184</v>
      </c>
      <c r="C48" s="123"/>
      <c r="D48" s="123"/>
      <c r="E48" s="123"/>
      <c r="F48" s="123"/>
      <c r="G48" s="124"/>
      <c r="H48" s="53"/>
      <c r="I48" s="53"/>
      <c r="J48"/>
    </row>
    <row r="49" spans="1:10" ht="36" customHeight="1" x14ac:dyDescent="0.3">
      <c r="A49" s="8"/>
      <c r="B49" s="149" t="s">
        <v>62</v>
      </c>
      <c r="C49" s="149"/>
      <c r="D49" s="149"/>
      <c r="E49" s="149"/>
      <c r="F49" s="149"/>
      <c r="G49" s="150"/>
      <c r="H49" s="54"/>
      <c r="I49" s="53"/>
      <c r="J49"/>
    </row>
    <row r="50" spans="1:10" ht="15.6" x14ac:dyDescent="0.3">
      <c r="A50" s="8"/>
      <c r="B50" s="134" t="s">
        <v>63</v>
      </c>
      <c r="C50" s="134"/>
      <c r="D50" s="134"/>
      <c r="E50" s="134"/>
      <c r="F50" s="134"/>
      <c r="G50" s="135"/>
      <c r="H50" s="54"/>
      <c r="I50" s="53"/>
      <c r="J50"/>
    </row>
    <row r="51" spans="1:10" ht="15.6" x14ac:dyDescent="0.3">
      <c r="A51" s="8"/>
      <c r="B51" s="9" t="s">
        <v>9</v>
      </c>
      <c r="C51" s="125" t="s">
        <v>19</v>
      </c>
      <c r="D51" s="125"/>
      <c r="E51" s="10">
        <f t="shared" ref="E51:E52" si="6">ROUND(G51/1.08,2)</f>
        <v>37.590000000000003</v>
      </c>
      <c r="F51" s="10">
        <f>G51-E51</f>
        <v>3.009999999999998</v>
      </c>
      <c r="G51" s="11">
        <f>SUM('Cennik TCIII'!E51)</f>
        <v>40.6</v>
      </c>
      <c r="H51" s="54"/>
      <c r="I51" s="104">
        <v>0.08</v>
      </c>
      <c r="J51"/>
    </row>
    <row r="52" spans="1:10" ht="15.6" x14ac:dyDescent="0.3">
      <c r="A52" s="17"/>
      <c r="B52" s="18" t="s">
        <v>13</v>
      </c>
      <c r="C52" s="127" t="s">
        <v>20</v>
      </c>
      <c r="D52" s="127"/>
      <c r="E52" s="23">
        <f t="shared" si="6"/>
        <v>59.63</v>
      </c>
      <c r="F52" s="23">
        <f>G52-E52</f>
        <v>4.7700000000000031</v>
      </c>
      <c r="G52" s="11">
        <f>SUM('Cennik TCIII'!E52)</f>
        <v>64.400000000000006</v>
      </c>
      <c r="H52" s="54"/>
      <c r="I52" s="104">
        <v>0.08</v>
      </c>
      <c r="J52"/>
    </row>
    <row r="53" spans="1:10" ht="34.5" customHeight="1" x14ac:dyDescent="0.3">
      <c r="A53" s="7" t="s">
        <v>22</v>
      </c>
      <c r="B53" s="123" t="s">
        <v>66</v>
      </c>
      <c r="C53" s="123"/>
      <c r="D53" s="123"/>
      <c r="E53" s="123"/>
      <c r="F53" s="123"/>
      <c r="G53" s="124"/>
      <c r="H53" s="53"/>
      <c r="I53" s="53"/>
      <c r="J53"/>
    </row>
    <row r="54" spans="1:10" ht="15.6" x14ac:dyDescent="0.3">
      <c r="A54" s="8"/>
      <c r="B54" s="163" t="s">
        <v>67</v>
      </c>
      <c r="C54" s="143"/>
      <c r="D54" s="143"/>
      <c r="E54" s="143"/>
      <c r="F54" s="143"/>
      <c r="G54" s="144"/>
      <c r="H54" s="54"/>
      <c r="I54" s="53"/>
      <c r="J54"/>
    </row>
    <row r="55" spans="1:10" ht="15.6" x14ac:dyDescent="0.3">
      <c r="A55" s="8"/>
      <c r="B55" s="164" t="s">
        <v>63</v>
      </c>
      <c r="C55" s="125"/>
      <c r="D55" s="125"/>
      <c r="E55" s="125"/>
      <c r="F55" s="125"/>
      <c r="G55" s="126"/>
      <c r="H55" s="54"/>
      <c r="I55" s="53"/>
      <c r="J55"/>
    </row>
    <row r="56" spans="1:10" ht="15.75" customHeight="1" x14ac:dyDescent="0.3">
      <c r="A56" s="8"/>
      <c r="B56" s="9" t="s">
        <v>2</v>
      </c>
      <c r="C56" s="132" t="s">
        <v>52</v>
      </c>
      <c r="D56" s="132"/>
      <c r="E56" s="10">
        <f t="shared" ref="E56:E66" si="7">ROUND(G56/1.08,2)</f>
        <v>51.85</v>
      </c>
      <c r="F56" s="10">
        <f t="shared" ref="F56:F66" si="8">G56-E56</f>
        <v>4.1499999999999986</v>
      </c>
      <c r="G56" s="10">
        <f>SUM('Cennik TCIII'!E56)</f>
        <v>56</v>
      </c>
      <c r="H56" s="54"/>
      <c r="I56" s="104">
        <v>0.08</v>
      </c>
      <c r="J56"/>
    </row>
    <row r="57" spans="1:10" ht="15.75" customHeight="1" x14ac:dyDescent="0.3">
      <c r="A57" s="8"/>
      <c r="B57" s="9" t="s">
        <v>6</v>
      </c>
      <c r="C57" s="125" t="s">
        <v>53</v>
      </c>
      <c r="D57" s="125"/>
      <c r="E57" s="13">
        <f t="shared" si="7"/>
        <v>59.72</v>
      </c>
      <c r="F57" s="13">
        <f t="shared" si="8"/>
        <v>4.7800000000000011</v>
      </c>
      <c r="G57" s="13">
        <f>SUM('Cennik TCIII'!E57)</f>
        <v>64.5</v>
      </c>
      <c r="H57" s="54"/>
      <c r="I57" s="104">
        <v>0.08</v>
      </c>
      <c r="J57"/>
    </row>
    <row r="58" spans="1:10" ht="15.75" customHeight="1" x14ac:dyDescent="0.3">
      <c r="A58" s="8"/>
      <c r="B58" s="9" t="s">
        <v>9</v>
      </c>
      <c r="C58" s="125" t="s">
        <v>54</v>
      </c>
      <c r="D58" s="125"/>
      <c r="E58" s="13">
        <f t="shared" si="7"/>
        <v>59.72</v>
      </c>
      <c r="F58" s="13">
        <f t="shared" si="8"/>
        <v>4.7800000000000011</v>
      </c>
      <c r="G58" s="13">
        <f>SUM('Cennik TCIII'!E58)</f>
        <v>64.5</v>
      </c>
      <c r="H58" s="54"/>
      <c r="I58" s="104">
        <v>0.08</v>
      </c>
      <c r="J58"/>
    </row>
    <row r="59" spans="1:10" ht="15.75" customHeight="1" x14ac:dyDescent="0.3">
      <c r="A59" s="8"/>
      <c r="B59" s="9" t="s">
        <v>13</v>
      </c>
      <c r="C59" s="125" t="s">
        <v>55</v>
      </c>
      <c r="D59" s="125"/>
      <c r="E59" s="13">
        <f t="shared" si="7"/>
        <v>28.24</v>
      </c>
      <c r="F59" s="13">
        <f t="shared" si="8"/>
        <v>2.2600000000000016</v>
      </c>
      <c r="G59" s="13">
        <f>SUM('Cennik TCIII'!E59)</f>
        <v>30.5</v>
      </c>
      <c r="H59" s="54"/>
      <c r="I59" s="104">
        <v>0.08</v>
      </c>
      <c r="J59"/>
    </row>
    <row r="60" spans="1:10" ht="15.75" customHeight="1" x14ac:dyDescent="0.3">
      <c r="A60" s="8"/>
      <c r="B60" s="9" t="s">
        <v>15</v>
      </c>
      <c r="C60" s="125" t="s">
        <v>56</v>
      </c>
      <c r="D60" s="125"/>
      <c r="E60" s="13">
        <f t="shared" si="7"/>
        <v>31.02</v>
      </c>
      <c r="F60" s="13">
        <f t="shared" si="8"/>
        <v>2.4800000000000004</v>
      </c>
      <c r="G60" s="13">
        <f>SUM('Cennik TCIII'!E60)</f>
        <v>33.5</v>
      </c>
      <c r="H60" s="54"/>
      <c r="I60" s="104">
        <v>0.08</v>
      </c>
      <c r="J60"/>
    </row>
    <row r="61" spans="1:10" ht="15.75" customHeight="1" x14ac:dyDescent="0.3">
      <c r="A61" s="8"/>
      <c r="B61" s="9" t="s">
        <v>22</v>
      </c>
      <c r="C61" s="125" t="s">
        <v>57</v>
      </c>
      <c r="D61" s="125"/>
      <c r="E61" s="13">
        <f t="shared" si="7"/>
        <v>32.409999999999997</v>
      </c>
      <c r="F61" s="13">
        <f t="shared" si="8"/>
        <v>2.5900000000000034</v>
      </c>
      <c r="G61" s="13">
        <f>SUM('Cennik TCIII'!E61)</f>
        <v>35</v>
      </c>
      <c r="H61" s="54"/>
      <c r="I61" s="104">
        <v>0.08</v>
      </c>
      <c r="J61"/>
    </row>
    <row r="62" spans="1:10" ht="15.75" customHeight="1" x14ac:dyDescent="0.3">
      <c r="A62" s="8"/>
      <c r="B62" s="9" t="s">
        <v>31</v>
      </c>
      <c r="C62" s="125" t="s">
        <v>58</v>
      </c>
      <c r="D62" s="125"/>
      <c r="E62" s="13">
        <f t="shared" si="7"/>
        <v>28.24</v>
      </c>
      <c r="F62" s="13">
        <f t="shared" si="8"/>
        <v>2.2600000000000016</v>
      </c>
      <c r="G62" s="13">
        <f>SUM('Cennik TCIII'!E62)</f>
        <v>30.5</v>
      </c>
      <c r="H62" s="54"/>
      <c r="I62" s="104">
        <v>0.08</v>
      </c>
      <c r="J62"/>
    </row>
    <row r="63" spans="1:10" ht="15.75" customHeight="1" x14ac:dyDescent="0.3">
      <c r="A63" s="8"/>
      <c r="B63" s="9" t="s">
        <v>43</v>
      </c>
      <c r="C63" s="125" t="s">
        <v>44</v>
      </c>
      <c r="D63" s="125"/>
      <c r="E63" s="13">
        <f t="shared" si="7"/>
        <v>60.19</v>
      </c>
      <c r="F63" s="13">
        <f t="shared" si="8"/>
        <v>4.8100000000000023</v>
      </c>
      <c r="G63" s="13">
        <f>SUM('Cennik TCIII'!E63)</f>
        <v>65</v>
      </c>
      <c r="H63" s="54"/>
      <c r="I63" s="104">
        <v>0.08</v>
      </c>
      <c r="J63"/>
    </row>
    <row r="64" spans="1:10" ht="15.75" customHeight="1" x14ac:dyDescent="0.3">
      <c r="A64" s="8"/>
      <c r="B64" s="9" t="s">
        <v>45</v>
      </c>
      <c r="C64" s="125" t="s">
        <v>46</v>
      </c>
      <c r="D64" s="125"/>
      <c r="E64" s="13">
        <f t="shared" si="7"/>
        <v>62.5</v>
      </c>
      <c r="F64" s="13">
        <f t="shared" si="8"/>
        <v>5</v>
      </c>
      <c r="G64" s="13">
        <f>SUM('Cennik TCIII'!E64)</f>
        <v>67.5</v>
      </c>
      <c r="H64" s="54"/>
      <c r="I64" s="104">
        <v>0.08</v>
      </c>
      <c r="J64"/>
    </row>
    <row r="65" spans="1:10" ht="15.75" customHeight="1" x14ac:dyDescent="0.3">
      <c r="A65" s="8"/>
      <c r="B65" s="9" t="s">
        <v>47</v>
      </c>
      <c r="C65" s="125" t="s">
        <v>48</v>
      </c>
      <c r="D65" s="125"/>
      <c r="E65" s="13">
        <f t="shared" si="7"/>
        <v>76.39</v>
      </c>
      <c r="F65" s="13">
        <f t="shared" si="8"/>
        <v>6.1099999999999994</v>
      </c>
      <c r="G65" s="13">
        <f>SUM('Cennik TCIII'!E65)</f>
        <v>82.5</v>
      </c>
      <c r="H65" s="54"/>
      <c r="I65" s="104">
        <v>0.08</v>
      </c>
      <c r="J65"/>
    </row>
    <row r="66" spans="1:10" ht="15.75" customHeight="1" x14ac:dyDescent="0.3">
      <c r="A66" s="17"/>
      <c r="B66" s="18" t="s">
        <v>49</v>
      </c>
      <c r="C66" s="127" t="s">
        <v>50</v>
      </c>
      <c r="D66" s="127"/>
      <c r="E66" s="19">
        <f t="shared" si="7"/>
        <v>143.52000000000001</v>
      </c>
      <c r="F66" s="19">
        <f t="shared" si="8"/>
        <v>11.47999999999999</v>
      </c>
      <c r="G66" s="19">
        <f>SUM('Cennik TCIII'!E66)</f>
        <v>155</v>
      </c>
      <c r="H66" s="54"/>
      <c r="I66" s="104">
        <v>0.08</v>
      </c>
      <c r="J66"/>
    </row>
    <row r="67" spans="1:10" ht="15.6" x14ac:dyDescent="0.3">
      <c r="A67" s="7" t="s">
        <v>31</v>
      </c>
      <c r="B67" s="123" t="s">
        <v>68</v>
      </c>
      <c r="C67" s="123"/>
      <c r="D67" s="123"/>
      <c r="E67" s="123"/>
      <c r="F67" s="123"/>
      <c r="G67" s="124"/>
      <c r="H67" s="53"/>
      <c r="I67" s="53"/>
      <c r="J67"/>
    </row>
    <row r="68" spans="1:10" ht="15.75" customHeight="1" x14ac:dyDescent="0.3">
      <c r="A68" s="8"/>
      <c r="B68" s="9" t="s">
        <v>2</v>
      </c>
      <c r="C68" s="125" t="s">
        <v>69</v>
      </c>
      <c r="D68" s="125"/>
      <c r="E68" s="13"/>
      <c r="F68" s="13"/>
      <c r="G68" s="14"/>
      <c r="H68" s="54"/>
      <c r="I68" s="53"/>
      <c r="J68"/>
    </row>
    <row r="69" spans="1:10" ht="15.6" x14ac:dyDescent="0.3">
      <c r="A69" s="8"/>
      <c r="B69" s="9"/>
      <c r="C69" s="12" t="s">
        <v>9</v>
      </c>
      <c r="D69" s="12" t="s">
        <v>72</v>
      </c>
      <c r="E69" s="13">
        <f t="shared" ref="E69:E78" si="9">ROUND(G69/1.08,2)</f>
        <v>5462.96</v>
      </c>
      <c r="F69" s="13">
        <f t="shared" ref="F69:F78" si="10">G69-E69</f>
        <v>437.03999999999996</v>
      </c>
      <c r="G69" s="14">
        <f>SUM('Cennik TCIII'!E69)</f>
        <v>5900</v>
      </c>
      <c r="H69" s="54"/>
      <c r="I69" s="104">
        <v>0.08</v>
      </c>
      <c r="J69"/>
    </row>
    <row r="70" spans="1:10" ht="15.6" x14ac:dyDescent="0.3">
      <c r="A70" s="8"/>
      <c r="B70" s="9"/>
      <c r="C70" s="12" t="s">
        <v>13</v>
      </c>
      <c r="D70" s="12" t="s">
        <v>73</v>
      </c>
      <c r="E70" s="10">
        <f t="shared" si="9"/>
        <v>8148.15</v>
      </c>
      <c r="F70" s="10">
        <f t="shared" si="10"/>
        <v>651.85000000000036</v>
      </c>
      <c r="G70" s="14">
        <f>SUM('Cennik TCIII'!E70)</f>
        <v>8800</v>
      </c>
      <c r="H70" s="54"/>
      <c r="I70" s="104">
        <v>0.08</v>
      </c>
      <c r="J70"/>
    </row>
    <row r="71" spans="1:10" ht="15.6" x14ac:dyDescent="0.3">
      <c r="A71" s="8"/>
      <c r="B71" s="9" t="s">
        <v>6</v>
      </c>
      <c r="C71" s="125" t="s">
        <v>74</v>
      </c>
      <c r="D71" s="125"/>
      <c r="E71" s="13">
        <f t="shared" si="9"/>
        <v>2453.6999999999998</v>
      </c>
      <c r="F71" s="13">
        <f t="shared" si="10"/>
        <v>196.30000000000018</v>
      </c>
      <c r="G71" s="14">
        <f>SUM('Cennik TCIII'!E71)</f>
        <v>2650</v>
      </c>
      <c r="H71" s="54"/>
      <c r="I71" s="104">
        <v>0.08</v>
      </c>
      <c r="J71"/>
    </row>
    <row r="72" spans="1:10" ht="35.25" customHeight="1" x14ac:dyDescent="0.3">
      <c r="A72" s="8"/>
      <c r="B72" s="112" t="s">
        <v>9</v>
      </c>
      <c r="C72" s="125" t="s">
        <v>75</v>
      </c>
      <c r="D72" s="125"/>
      <c r="E72" s="13">
        <f t="shared" si="9"/>
        <v>6018.52</v>
      </c>
      <c r="F72" s="13">
        <f t="shared" si="10"/>
        <v>481.47999999999956</v>
      </c>
      <c r="G72" s="14">
        <f>SUM('Cennik TCIII'!E72)</f>
        <v>6500</v>
      </c>
      <c r="H72" s="54"/>
      <c r="I72" s="104">
        <v>0.08</v>
      </c>
      <c r="J72"/>
    </row>
    <row r="73" spans="1:10" ht="33.75" customHeight="1" x14ac:dyDescent="0.3">
      <c r="A73" s="8"/>
      <c r="B73" s="112" t="s">
        <v>13</v>
      </c>
      <c r="C73" s="132" t="s">
        <v>179</v>
      </c>
      <c r="D73" s="132"/>
      <c r="E73" s="15">
        <f t="shared" si="9"/>
        <v>1018.52</v>
      </c>
      <c r="F73" s="15">
        <f t="shared" si="10"/>
        <v>81.480000000000018</v>
      </c>
      <c r="G73" s="16">
        <f>SUM('Cennik TCIII'!E73)</f>
        <v>1100</v>
      </c>
      <c r="H73" s="54"/>
      <c r="I73" s="104">
        <v>0.08</v>
      </c>
      <c r="J73"/>
    </row>
    <row r="74" spans="1:10" ht="36" customHeight="1" x14ac:dyDescent="0.3">
      <c r="A74" s="8"/>
      <c r="B74" s="9" t="s">
        <v>22</v>
      </c>
      <c r="C74" s="125" t="s">
        <v>77</v>
      </c>
      <c r="D74" s="125"/>
      <c r="E74" s="13">
        <f t="shared" si="9"/>
        <v>7037.04</v>
      </c>
      <c r="F74" s="13">
        <f t="shared" si="10"/>
        <v>562.96</v>
      </c>
      <c r="G74" s="14">
        <f>SUM('Cennik TCIII'!E74)</f>
        <v>7600</v>
      </c>
      <c r="H74" s="54"/>
      <c r="I74" s="104">
        <v>0.08</v>
      </c>
      <c r="J74"/>
    </row>
    <row r="75" spans="1:10" ht="36.75" customHeight="1" x14ac:dyDescent="0.3">
      <c r="A75" s="8"/>
      <c r="B75" s="9" t="s">
        <v>39</v>
      </c>
      <c r="C75" s="125" t="s">
        <v>82</v>
      </c>
      <c r="D75" s="125"/>
      <c r="E75" s="13">
        <f t="shared" si="9"/>
        <v>1546.3</v>
      </c>
      <c r="F75" s="13">
        <f t="shared" si="10"/>
        <v>123.70000000000005</v>
      </c>
      <c r="G75" s="14">
        <f>SUM('Cennik TCIII'!E75)</f>
        <v>1670</v>
      </c>
      <c r="H75" s="54"/>
      <c r="I75" s="104">
        <v>0.08</v>
      </c>
      <c r="J75"/>
    </row>
    <row r="76" spans="1:10" ht="36.75" customHeight="1" x14ac:dyDescent="0.3">
      <c r="A76" s="8"/>
      <c r="B76" s="9" t="s">
        <v>41</v>
      </c>
      <c r="C76" s="125" t="s">
        <v>83</v>
      </c>
      <c r="D76" s="125"/>
      <c r="E76" s="13">
        <f t="shared" si="9"/>
        <v>1694.44</v>
      </c>
      <c r="F76" s="13">
        <f t="shared" si="10"/>
        <v>135.55999999999995</v>
      </c>
      <c r="G76" s="14">
        <f>SUM('Cennik TCIII'!E76)</f>
        <v>1830</v>
      </c>
      <c r="H76" s="54"/>
      <c r="I76" s="104">
        <v>0.08</v>
      </c>
      <c r="J76"/>
    </row>
    <row r="77" spans="1:10" ht="36.75" customHeight="1" x14ac:dyDescent="0.3">
      <c r="A77" s="8"/>
      <c r="B77" s="9" t="s">
        <v>43</v>
      </c>
      <c r="C77" s="125" t="s">
        <v>84</v>
      </c>
      <c r="D77" s="125"/>
      <c r="E77" s="13">
        <f t="shared" si="9"/>
        <v>2138.89</v>
      </c>
      <c r="F77" s="13">
        <f t="shared" si="10"/>
        <v>171.11000000000013</v>
      </c>
      <c r="G77" s="14">
        <f>SUM('Cennik TCIII'!E77)</f>
        <v>2310</v>
      </c>
      <c r="H77" s="54"/>
      <c r="I77" s="104">
        <v>0.08</v>
      </c>
      <c r="J77"/>
    </row>
    <row r="78" spans="1:10" ht="36.75" customHeight="1" x14ac:dyDescent="0.3">
      <c r="A78" s="17"/>
      <c r="B78" s="18" t="s">
        <v>45</v>
      </c>
      <c r="C78" s="127" t="s">
        <v>85</v>
      </c>
      <c r="D78" s="127"/>
      <c r="E78" s="23">
        <f t="shared" si="9"/>
        <v>4194.4399999999996</v>
      </c>
      <c r="F78" s="23">
        <f t="shared" si="10"/>
        <v>335.5600000000004</v>
      </c>
      <c r="G78" s="14">
        <f>SUM('Cennik TCIII'!E78)</f>
        <v>4530</v>
      </c>
      <c r="H78" s="54"/>
      <c r="I78" s="104">
        <v>0.08</v>
      </c>
      <c r="J78"/>
    </row>
    <row r="79" spans="1:10" ht="15.6" x14ac:dyDescent="0.3">
      <c r="A79" s="7" t="s">
        <v>33</v>
      </c>
      <c r="B79" s="123" t="s">
        <v>174</v>
      </c>
      <c r="C79" s="123"/>
      <c r="D79" s="123"/>
      <c r="E79" s="123"/>
      <c r="F79" s="123"/>
      <c r="G79" s="124"/>
      <c r="H79" s="53"/>
      <c r="I79" s="53"/>
      <c r="J79"/>
    </row>
    <row r="80" spans="1:10" ht="15.6" x14ac:dyDescent="0.3">
      <c r="A80" s="8"/>
      <c r="B80" s="9" t="s">
        <v>2</v>
      </c>
      <c r="C80" s="125" t="s">
        <v>86</v>
      </c>
      <c r="D80" s="125"/>
      <c r="E80" s="13">
        <f t="shared" ref="E80:E82" si="11">ROUND(G80/1.08,2)</f>
        <v>833.33</v>
      </c>
      <c r="F80" s="13">
        <f>G80-E80</f>
        <v>66.669999999999959</v>
      </c>
      <c r="G80" s="14">
        <f>SUM('Cennik TCIII'!E80)</f>
        <v>900</v>
      </c>
      <c r="H80" s="54"/>
      <c r="I80" s="104">
        <v>0.08</v>
      </c>
      <c r="J80"/>
    </row>
    <row r="81" spans="1:10" ht="15.75" customHeight="1" x14ac:dyDescent="0.3">
      <c r="A81" s="17"/>
      <c r="B81" s="18" t="s">
        <v>6</v>
      </c>
      <c r="C81" s="127" t="s">
        <v>87</v>
      </c>
      <c r="D81" s="127"/>
      <c r="E81" s="19">
        <f t="shared" si="11"/>
        <v>101.85</v>
      </c>
      <c r="F81" s="19">
        <f>G81-E81</f>
        <v>8.1500000000000057</v>
      </c>
      <c r="G81" s="14">
        <f>SUM('Cennik TCIII'!E81)</f>
        <v>110</v>
      </c>
      <c r="H81" s="54"/>
      <c r="I81" s="104">
        <v>0.08</v>
      </c>
      <c r="J81"/>
    </row>
    <row r="82" spans="1:10" ht="36.75" customHeight="1" x14ac:dyDescent="0.3">
      <c r="A82" s="25" t="s">
        <v>37</v>
      </c>
      <c r="B82" s="26" t="s">
        <v>2</v>
      </c>
      <c r="C82" s="129" t="s">
        <v>162</v>
      </c>
      <c r="D82" s="130"/>
      <c r="E82" s="27">
        <f t="shared" si="11"/>
        <v>393.52</v>
      </c>
      <c r="F82" s="27">
        <f>G82-E82</f>
        <v>31.480000000000018</v>
      </c>
      <c r="G82" s="28">
        <f>SUM('Cennik TCIII'!E82)</f>
        <v>425</v>
      </c>
      <c r="H82" s="54"/>
      <c r="I82" s="104">
        <v>0.08</v>
      </c>
      <c r="J82"/>
    </row>
    <row r="83" spans="1:10" ht="27.75" customHeight="1" x14ac:dyDescent="0.3">
      <c r="A83" s="7" t="s">
        <v>39</v>
      </c>
      <c r="B83" s="123" t="s">
        <v>167</v>
      </c>
      <c r="C83" s="123"/>
      <c r="D83" s="123"/>
      <c r="E83" s="123"/>
      <c r="F83" s="123"/>
      <c r="G83" s="124"/>
      <c r="H83" s="53"/>
      <c r="I83" s="53"/>
      <c r="J83"/>
    </row>
    <row r="84" spans="1:10" ht="20.25" customHeight="1" x14ac:dyDescent="0.3">
      <c r="A84" s="8"/>
      <c r="B84" s="59" t="s">
        <v>2</v>
      </c>
      <c r="C84" s="125" t="s">
        <v>168</v>
      </c>
      <c r="D84" s="125"/>
      <c r="E84" s="13">
        <f t="shared" ref="E84:E85" si="12">ROUND(G84/1.08,2)</f>
        <v>398.15</v>
      </c>
      <c r="F84" s="13">
        <f>G84-E84</f>
        <v>31.850000000000023</v>
      </c>
      <c r="G84" s="14">
        <f>SUM('Cennik TCIII'!E84)</f>
        <v>430</v>
      </c>
      <c r="H84" s="54"/>
      <c r="I84" s="104">
        <v>0.08</v>
      </c>
      <c r="J84"/>
    </row>
    <row r="85" spans="1:10" ht="18.75" customHeight="1" x14ac:dyDescent="0.3">
      <c r="A85" s="8"/>
      <c r="B85" s="111" t="s">
        <v>6</v>
      </c>
      <c r="C85" s="127" t="s">
        <v>169</v>
      </c>
      <c r="D85" s="127"/>
      <c r="E85" s="23">
        <f t="shared" si="12"/>
        <v>111.11</v>
      </c>
      <c r="F85" s="23">
        <f>G85-E85</f>
        <v>8.89</v>
      </c>
      <c r="G85" s="14">
        <f>SUM('Cennik TCIII'!E85)</f>
        <v>120</v>
      </c>
      <c r="H85" s="54"/>
      <c r="I85" s="104">
        <v>0.08</v>
      </c>
      <c r="J85"/>
    </row>
    <row r="86" spans="1:10" ht="15.6" x14ac:dyDescent="0.3">
      <c r="A86" s="182" t="s">
        <v>97</v>
      </c>
      <c r="B86" s="183"/>
      <c r="C86" s="183"/>
      <c r="D86" s="183"/>
      <c r="E86" s="183"/>
      <c r="F86" s="183"/>
      <c r="G86" s="184"/>
      <c r="H86" s="32"/>
      <c r="I86"/>
      <c r="J86"/>
    </row>
    <row r="87" spans="1:10" ht="15.6" x14ac:dyDescent="0.3">
      <c r="A87" s="7" t="s">
        <v>98</v>
      </c>
      <c r="B87" s="173" t="s">
        <v>99</v>
      </c>
      <c r="C87" s="173"/>
      <c r="D87" s="173"/>
      <c r="E87" s="58"/>
      <c r="F87" s="58"/>
      <c r="G87" s="58"/>
      <c r="H87" s="54"/>
      <c r="I87" s="53"/>
      <c r="J87"/>
    </row>
    <row r="88" spans="1:10" ht="19.5" customHeight="1" x14ac:dyDescent="0.3">
      <c r="A88" s="8"/>
      <c r="B88" s="63" t="s">
        <v>2</v>
      </c>
      <c r="C88" s="126" t="s">
        <v>180</v>
      </c>
      <c r="D88" s="172"/>
      <c r="E88" s="13">
        <f>ROUND(G88/1.08,2)</f>
        <v>87.96</v>
      </c>
      <c r="F88" s="13">
        <f>G88-E88</f>
        <v>7.0400000000000063</v>
      </c>
      <c r="G88" s="14">
        <f>SUM('Cennik TCIII'!E88)</f>
        <v>95</v>
      </c>
      <c r="H88" s="54"/>
      <c r="I88" s="104">
        <v>0.08</v>
      </c>
      <c r="J88"/>
    </row>
    <row r="89" spans="1:10" ht="21" customHeight="1" x14ac:dyDescent="0.3">
      <c r="A89" s="8"/>
      <c r="B89" s="63"/>
      <c r="C89" s="151" t="s">
        <v>175</v>
      </c>
      <c r="D89" s="151"/>
      <c r="E89" s="151"/>
      <c r="F89" s="151"/>
      <c r="G89" s="152"/>
      <c r="H89" s="54"/>
      <c r="I89" s="53"/>
      <c r="J89"/>
    </row>
    <row r="90" spans="1:10" ht="15.6" x14ac:dyDescent="0.3">
      <c r="A90" s="8"/>
      <c r="B90" s="63"/>
      <c r="C90" s="151" t="s">
        <v>176</v>
      </c>
      <c r="D90" s="151"/>
      <c r="E90" s="189"/>
      <c r="F90" s="189"/>
      <c r="G90" s="190"/>
      <c r="H90" s="54"/>
      <c r="I90" s="53"/>
      <c r="J90"/>
    </row>
    <row r="91" spans="1:10" ht="15.6" x14ac:dyDescent="0.3">
      <c r="A91" s="17"/>
      <c r="B91" s="66"/>
      <c r="C91" s="169" t="s">
        <v>181</v>
      </c>
      <c r="D91" s="134"/>
      <c r="E91" s="191"/>
      <c r="F91" s="191"/>
      <c r="G91" s="192"/>
      <c r="H91" s="54"/>
      <c r="I91" s="53"/>
      <c r="J91"/>
    </row>
    <row r="92" spans="1:10" ht="36" customHeight="1" x14ac:dyDescent="0.3">
      <c r="A92" s="7" t="s">
        <v>101</v>
      </c>
      <c r="B92" s="115" t="s">
        <v>2</v>
      </c>
      <c r="C92" s="129" t="s">
        <v>102</v>
      </c>
      <c r="D92" s="130"/>
      <c r="E92" s="13">
        <f>ROUND(G92/1.08,2)</f>
        <v>64.81</v>
      </c>
      <c r="F92" s="13">
        <f>G92-E92</f>
        <v>5.1899999999999977</v>
      </c>
      <c r="G92" s="14">
        <f>SUM('Cennik TCIII'!E92)</f>
        <v>70</v>
      </c>
      <c r="H92" s="54"/>
      <c r="I92" s="53"/>
      <c r="J92"/>
    </row>
    <row r="93" spans="1:10" ht="19.5" customHeight="1" x14ac:dyDescent="0.3">
      <c r="A93" s="7" t="s">
        <v>103</v>
      </c>
      <c r="B93" s="123" t="s">
        <v>104</v>
      </c>
      <c r="C93" s="123"/>
      <c r="D93" s="123"/>
      <c r="E93" s="123"/>
      <c r="F93" s="123"/>
      <c r="G93" s="124"/>
      <c r="H93" s="53"/>
      <c r="I93" s="53"/>
      <c r="J93"/>
    </row>
    <row r="94" spans="1:10" ht="15.6" x14ac:dyDescent="0.3">
      <c r="A94" s="30"/>
      <c r="B94" s="170" t="s">
        <v>105</v>
      </c>
      <c r="C94" s="170"/>
      <c r="D94" s="170"/>
      <c r="E94" s="170"/>
      <c r="F94" s="170"/>
      <c r="G94" s="171"/>
      <c r="H94" s="53"/>
      <c r="I94" s="53"/>
      <c r="J94"/>
    </row>
    <row r="95" spans="1:10" ht="54.75" customHeight="1" x14ac:dyDescent="0.3">
      <c r="A95" s="8"/>
      <c r="B95" s="63" t="s">
        <v>2</v>
      </c>
      <c r="C95" s="126" t="s">
        <v>106</v>
      </c>
      <c r="D95" s="172"/>
      <c r="E95" s="13">
        <f t="shared" ref="E95:E102" si="13">ROUND(G95/1.08,2)</f>
        <v>305.56</v>
      </c>
      <c r="F95" s="13">
        <f t="shared" ref="F95:F103" si="14">G95-E95</f>
        <v>24.439999999999998</v>
      </c>
      <c r="G95" s="14">
        <f>SUM('Cennik TCIII'!E95)</f>
        <v>330</v>
      </c>
      <c r="H95" s="54"/>
      <c r="I95" s="104">
        <v>0.08</v>
      </c>
      <c r="J95"/>
    </row>
    <row r="96" spans="1:10" ht="22.5" customHeight="1" x14ac:dyDescent="0.3">
      <c r="A96" s="8"/>
      <c r="B96" s="63" t="s">
        <v>6</v>
      </c>
      <c r="C96" s="126" t="s">
        <v>107</v>
      </c>
      <c r="D96" s="172"/>
      <c r="E96" s="13">
        <f t="shared" si="13"/>
        <v>185.19</v>
      </c>
      <c r="F96" s="13">
        <f t="shared" si="14"/>
        <v>14.810000000000002</v>
      </c>
      <c r="G96" s="14">
        <f>SUM('Cennik TCIII'!E96)</f>
        <v>200</v>
      </c>
      <c r="H96" s="54"/>
      <c r="I96" s="104">
        <v>0.08</v>
      </c>
      <c r="J96"/>
    </row>
    <row r="97" spans="1:10" ht="48" customHeight="1" x14ac:dyDescent="0.3">
      <c r="A97" s="8"/>
      <c r="B97" s="63" t="s">
        <v>9</v>
      </c>
      <c r="C97" s="126" t="s">
        <v>108</v>
      </c>
      <c r="D97" s="172"/>
      <c r="E97" s="13">
        <f t="shared" si="13"/>
        <v>259.26</v>
      </c>
      <c r="F97" s="13">
        <f t="shared" si="14"/>
        <v>20.740000000000009</v>
      </c>
      <c r="G97" s="14">
        <f>SUM('Cennik TCIII'!E97)</f>
        <v>280</v>
      </c>
      <c r="H97" s="54"/>
      <c r="I97" s="104">
        <v>0.08</v>
      </c>
      <c r="J97"/>
    </row>
    <row r="98" spans="1:10" ht="15.6" x14ac:dyDescent="0.3">
      <c r="A98" s="8"/>
      <c r="B98" s="63" t="s">
        <v>13</v>
      </c>
      <c r="C98" s="126" t="s">
        <v>109</v>
      </c>
      <c r="D98" s="172"/>
      <c r="E98" s="13">
        <f t="shared" si="13"/>
        <v>509.26</v>
      </c>
      <c r="F98" s="13">
        <f t="shared" si="14"/>
        <v>40.740000000000009</v>
      </c>
      <c r="G98" s="14">
        <f>SUM('Cennik TCIII'!E98)</f>
        <v>550</v>
      </c>
      <c r="H98" s="54"/>
      <c r="I98" s="104">
        <v>0.08</v>
      </c>
      <c r="J98"/>
    </row>
    <row r="99" spans="1:10" ht="15.6" x14ac:dyDescent="0.3">
      <c r="A99" s="8"/>
      <c r="B99" s="63" t="s">
        <v>15</v>
      </c>
      <c r="C99" s="126" t="s">
        <v>110</v>
      </c>
      <c r="D99" s="172"/>
      <c r="E99" s="13">
        <f t="shared" si="13"/>
        <v>546.29999999999995</v>
      </c>
      <c r="F99" s="13">
        <f t="shared" si="14"/>
        <v>43.700000000000045</v>
      </c>
      <c r="G99" s="14">
        <f>SUM('Cennik TCIII'!E99)</f>
        <v>590</v>
      </c>
      <c r="H99" s="54"/>
      <c r="I99" s="104">
        <v>0.08</v>
      </c>
      <c r="J99"/>
    </row>
    <row r="100" spans="1:10" ht="20.25" customHeight="1" x14ac:dyDescent="0.3">
      <c r="A100" s="8"/>
      <c r="B100" s="63" t="s">
        <v>22</v>
      </c>
      <c r="C100" s="126" t="s">
        <v>111</v>
      </c>
      <c r="D100" s="172"/>
      <c r="E100" s="13">
        <f t="shared" si="13"/>
        <v>175.93</v>
      </c>
      <c r="F100" s="13">
        <f t="shared" si="14"/>
        <v>14.069999999999993</v>
      </c>
      <c r="G100" s="14">
        <f>SUM('Cennik TCIII'!E100)</f>
        <v>190</v>
      </c>
      <c r="H100" s="54"/>
      <c r="I100" s="104">
        <v>0.08</v>
      </c>
      <c r="J100"/>
    </row>
    <row r="101" spans="1:10" ht="87" customHeight="1" x14ac:dyDescent="0.3">
      <c r="A101" s="8"/>
      <c r="B101" s="63" t="s">
        <v>31</v>
      </c>
      <c r="C101" s="126" t="s">
        <v>112</v>
      </c>
      <c r="D101" s="172"/>
      <c r="E101" s="13">
        <f t="shared" si="13"/>
        <v>83.33</v>
      </c>
      <c r="F101" s="13">
        <f t="shared" si="14"/>
        <v>6.6700000000000017</v>
      </c>
      <c r="G101" s="14">
        <f>SUM('Cennik TCIII'!E101)</f>
        <v>90</v>
      </c>
      <c r="H101" s="54"/>
      <c r="I101" s="104">
        <v>0.08</v>
      </c>
      <c r="J101"/>
    </row>
    <row r="102" spans="1:10" ht="15.6" x14ac:dyDescent="0.3">
      <c r="A102" s="8"/>
      <c r="B102" s="9" t="s">
        <v>33</v>
      </c>
      <c r="C102" s="126" t="s">
        <v>113</v>
      </c>
      <c r="D102" s="172"/>
      <c r="E102" s="13">
        <f t="shared" si="13"/>
        <v>175.93</v>
      </c>
      <c r="F102" s="13">
        <f t="shared" si="14"/>
        <v>14.069999999999993</v>
      </c>
      <c r="G102" s="14">
        <f>SUM('Cennik TCIII'!E102)</f>
        <v>190</v>
      </c>
      <c r="H102" s="54"/>
      <c r="I102" s="104">
        <v>0.08</v>
      </c>
      <c r="J102"/>
    </row>
    <row r="103" spans="1:10" ht="40.5" customHeight="1" x14ac:dyDescent="0.3">
      <c r="A103" s="17"/>
      <c r="B103" s="18" t="s">
        <v>35</v>
      </c>
      <c r="C103" s="134" t="s">
        <v>114</v>
      </c>
      <c r="D103" s="134"/>
      <c r="E103" s="19">
        <f t="shared" ref="E103" si="15">ROUND(G103/1.23,2)</f>
        <v>471.54</v>
      </c>
      <c r="F103" s="19">
        <f t="shared" si="14"/>
        <v>108.45999999999998</v>
      </c>
      <c r="G103" s="14">
        <f>SUM('Cennik TCIII'!E103)</f>
        <v>580</v>
      </c>
      <c r="H103" s="54"/>
      <c r="I103" s="104">
        <v>0.23</v>
      </c>
      <c r="J103"/>
    </row>
    <row r="104" spans="1:10" ht="15.6" x14ac:dyDescent="0.3">
      <c r="A104" s="7" t="s">
        <v>115</v>
      </c>
      <c r="B104" s="123" t="s">
        <v>116</v>
      </c>
      <c r="C104" s="123"/>
      <c r="D104" s="123"/>
      <c r="E104" s="123"/>
      <c r="F104" s="123"/>
      <c r="G104" s="124"/>
      <c r="H104" s="53"/>
      <c r="I104" s="53"/>
      <c r="J104"/>
    </row>
    <row r="105" spans="1:10" ht="48.75" customHeight="1" x14ac:dyDescent="0.3">
      <c r="A105" s="8"/>
      <c r="B105" s="9" t="s">
        <v>2</v>
      </c>
      <c r="C105" s="151" t="s">
        <v>117</v>
      </c>
      <c r="D105" s="151"/>
      <c r="E105" s="10"/>
      <c r="F105" s="10"/>
      <c r="G105" s="11"/>
      <c r="H105" s="54"/>
      <c r="I105" s="53"/>
      <c r="J105"/>
    </row>
    <row r="106" spans="1:10" ht="48" customHeight="1" x14ac:dyDescent="0.3">
      <c r="A106" s="8"/>
      <c r="B106" s="63"/>
      <c r="C106" s="12" t="s">
        <v>2</v>
      </c>
      <c r="D106" s="74" t="s">
        <v>183</v>
      </c>
      <c r="E106" s="13">
        <f t="shared" ref="E106:E107" si="16">ROUND(G106/1.08,2)</f>
        <v>55.56</v>
      </c>
      <c r="F106" s="13">
        <f>G106-E106</f>
        <v>4.4399999999999977</v>
      </c>
      <c r="G106" s="14">
        <f>SUM('Cennik TCIII'!E106)</f>
        <v>60</v>
      </c>
      <c r="H106" s="54"/>
      <c r="I106" s="104">
        <v>0.08</v>
      </c>
      <c r="J106"/>
    </row>
    <row r="107" spans="1:10" ht="22.5" customHeight="1" x14ac:dyDescent="0.3">
      <c r="A107" s="8"/>
      <c r="B107" s="63"/>
      <c r="C107" s="12" t="s">
        <v>13</v>
      </c>
      <c r="D107" s="70" t="s">
        <v>120</v>
      </c>
      <c r="E107" s="13">
        <f t="shared" si="16"/>
        <v>32.409999999999997</v>
      </c>
      <c r="F107" s="13">
        <f>G107-E107</f>
        <v>2.5900000000000034</v>
      </c>
      <c r="G107" s="14">
        <f>SUM('Cennik TCIII'!E107)</f>
        <v>35</v>
      </c>
      <c r="H107" s="54"/>
      <c r="I107" s="104">
        <v>0.08</v>
      </c>
      <c r="J107"/>
    </row>
    <row r="108" spans="1:10" ht="20.25" customHeight="1" x14ac:dyDescent="0.3">
      <c r="A108" s="8"/>
      <c r="B108" s="63" t="s">
        <v>6</v>
      </c>
      <c r="C108" s="151" t="s">
        <v>121</v>
      </c>
      <c r="D108" s="151"/>
      <c r="E108" s="10"/>
      <c r="F108" s="10"/>
      <c r="G108" s="14">
        <f>SUM('Cennik TCIII'!E108)</f>
        <v>0</v>
      </c>
      <c r="H108" s="54"/>
      <c r="I108" s="53"/>
      <c r="J108"/>
    </row>
    <row r="109" spans="1:10" ht="15.6" x14ac:dyDescent="0.3">
      <c r="A109" s="8"/>
      <c r="B109" s="63"/>
      <c r="C109" s="12" t="s">
        <v>2</v>
      </c>
      <c r="D109" s="70" t="s">
        <v>122</v>
      </c>
      <c r="E109" s="13">
        <f t="shared" ref="E109:E110" si="17">ROUND(G109/1.23,2)</f>
        <v>13.01</v>
      </c>
      <c r="F109" s="13">
        <f>G109-E109</f>
        <v>2.99</v>
      </c>
      <c r="G109" s="14">
        <f>SUM('Cennik TCIII'!E109)</f>
        <v>16</v>
      </c>
      <c r="H109" s="54"/>
      <c r="I109" s="104">
        <v>0.23</v>
      </c>
      <c r="J109"/>
    </row>
    <row r="110" spans="1:10" ht="15.6" x14ac:dyDescent="0.3">
      <c r="A110" s="8"/>
      <c r="B110" s="63"/>
      <c r="C110" s="12" t="s">
        <v>6</v>
      </c>
      <c r="D110" s="70" t="s">
        <v>123</v>
      </c>
      <c r="E110" s="13">
        <f t="shared" si="17"/>
        <v>4.07</v>
      </c>
      <c r="F110" s="13">
        <f>G110-E110</f>
        <v>0.92999999999999972</v>
      </c>
      <c r="G110" s="14">
        <f>SUM('Cennik TCIII'!E110)</f>
        <v>5</v>
      </c>
      <c r="H110" s="54"/>
      <c r="I110" s="104">
        <v>0.23</v>
      </c>
      <c r="J110"/>
    </row>
    <row r="111" spans="1:10" ht="34.5" customHeight="1" x14ac:dyDescent="0.3">
      <c r="A111" s="8"/>
      <c r="B111" s="63" t="s">
        <v>13</v>
      </c>
      <c r="C111" s="151" t="s">
        <v>127</v>
      </c>
      <c r="D111" s="151"/>
      <c r="E111" s="10"/>
      <c r="F111" s="10"/>
      <c r="G111" s="14">
        <f>SUM('Cennik TCIII'!E111)</f>
        <v>0</v>
      </c>
      <c r="H111" s="54"/>
      <c r="I111" s="53"/>
      <c r="J111"/>
    </row>
    <row r="112" spans="1:10" ht="31.2" x14ac:dyDescent="0.3">
      <c r="A112" s="8"/>
      <c r="B112" s="63"/>
      <c r="C112" s="12" t="s">
        <v>2</v>
      </c>
      <c r="D112" s="70" t="s">
        <v>128</v>
      </c>
      <c r="E112" s="13">
        <f>ROUND(G112/1.08,2)</f>
        <v>14.81</v>
      </c>
      <c r="F112" s="13">
        <f>G112-E112</f>
        <v>1.1899999999999995</v>
      </c>
      <c r="G112" s="14">
        <f>SUM('Cennik TCIII'!E112)</f>
        <v>16</v>
      </c>
      <c r="H112" s="54"/>
      <c r="I112" s="104">
        <v>0.08</v>
      </c>
      <c r="J112"/>
    </row>
    <row r="113" spans="1:10" ht="38.25" customHeight="1" x14ac:dyDescent="0.3">
      <c r="A113" s="8"/>
      <c r="B113" s="63" t="s">
        <v>15</v>
      </c>
      <c r="C113" s="126" t="s">
        <v>129</v>
      </c>
      <c r="D113" s="172"/>
      <c r="E113" s="13">
        <f t="shared" ref="E113:E114" si="18">ROUND(G113/1.23,2)</f>
        <v>227.64</v>
      </c>
      <c r="F113" s="13">
        <f>G113-E113</f>
        <v>52.360000000000014</v>
      </c>
      <c r="G113" s="14">
        <f>SUM('Cennik TCIII'!E113)</f>
        <v>280</v>
      </c>
      <c r="H113" s="54"/>
      <c r="I113" s="104">
        <v>0.23</v>
      </c>
      <c r="J113"/>
    </row>
    <row r="114" spans="1:10" ht="38.25" customHeight="1" x14ac:dyDescent="0.3">
      <c r="A114" s="17"/>
      <c r="B114" s="66" t="s">
        <v>15</v>
      </c>
      <c r="C114" s="134" t="s">
        <v>130</v>
      </c>
      <c r="D114" s="134"/>
      <c r="E114" s="19">
        <f t="shared" si="18"/>
        <v>308.94</v>
      </c>
      <c r="F114" s="19">
        <f>G114-E114</f>
        <v>71.06</v>
      </c>
      <c r="G114" s="14">
        <f>SUM('Cennik TCIII'!E114)</f>
        <v>380</v>
      </c>
      <c r="H114" s="54"/>
      <c r="I114" s="104">
        <v>0.23</v>
      </c>
      <c r="J114"/>
    </row>
    <row r="115" spans="1:10" ht="107.25" customHeight="1" x14ac:dyDescent="0.3">
      <c r="A115" s="17"/>
      <c r="B115" s="142" t="s">
        <v>217</v>
      </c>
      <c r="C115" s="134"/>
      <c r="D115" s="134"/>
      <c r="E115" s="134"/>
      <c r="F115" s="134"/>
      <c r="G115" s="135"/>
      <c r="H115" s="54"/>
      <c r="I115" s="104"/>
      <c r="J115"/>
    </row>
    <row r="116" spans="1:10" ht="38.25" customHeight="1" x14ac:dyDescent="0.3">
      <c r="A116" s="25" t="s">
        <v>131</v>
      </c>
      <c r="B116" s="26" t="s">
        <v>2</v>
      </c>
      <c r="C116" s="129" t="s">
        <v>132</v>
      </c>
      <c r="D116" s="130"/>
      <c r="E116" s="27">
        <f t="shared" ref="E116" si="19">ROUND(G116/1.08,2)</f>
        <v>55.56</v>
      </c>
      <c r="F116" s="27">
        <f>G116-E116</f>
        <v>4.4399999999999977</v>
      </c>
      <c r="G116" s="28">
        <f>SUM('Cennik TCIII'!E116)</f>
        <v>60</v>
      </c>
      <c r="H116" s="54"/>
      <c r="I116" s="104">
        <v>0.08</v>
      </c>
      <c r="J116"/>
    </row>
    <row r="117" spans="1:10" ht="15.6" x14ac:dyDescent="0.3">
      <c r="A117" s="7" t="s">
        <v>133</v>
      </c>
      <c r="B117" s="123" t="s">
        <v>134</v>
      </c>
      <c r="C117" s="123"/>
      <c r="D117" s="123"/>
      <c r="E117" s="123"/>
      <c r="F117" s="123"/>
      <c r="G117" s="124"/>
      <c r="H117" s="53"/>
      <c r="I117" s="53"/>
      <c r="J117"/>
    </row>
    <row r="118" spans="1:10" ht="15.6" x14ac:dyDescent="0.3">
      <c r="A118" s="8"/>
      <c r="B118" s="63" t="s">
        <v>2</v>
      </c>
      <c r="C118" s="126" t="s">
        <v>135</v>
      </c>
      <c r="D118" s="172"/>
      <c r="E118" s="13">
        <f>ROUND(G118/1.08,2)</f>
        <v>277.77999999999997</v>
      </c>
      <c r="F118" s="13">
        <f>G118-E118</f>
        <v>22.220000000000027</v>
      </c>
      <c r="G118" s="14">
        <f>SUM('Cennik TCIII'!E118)</f>
        <v>300</v>
      </c>
      <c r="H118" s="54"/>
      <c r="I118" s="104">
        <v>0.08</v>
      </c>
      <c r="J118"/>
    </row>
    <row r="119" spans="1:10" ht="15.6" x14ac:dyDescent="0.3">
      <c r="A119" s="8"/>
      <c r="B119" s="63" t="s">
        <v>9</v>
      </c>
      <c r="C119" s="151" t="s">
        <v>137</v>
      </c>
      <c r="D119" s="151"/>
      <c r="E119" s="10"/>
      <c r="F119" s="10"/>
      <c r="G119" s="14"/>
      <c r="H119" s="54"/>
      <c r="I119" s="53"/>
      <c r="J119"/>
    </row>
    <row r="120" spans="1:10" ht="15.6" x14ac:dyDescent="0.3">
      <c r="A120" s="8"/>
      <c r="B120" s="63"/>
      <c r="C120" s="75" t="s">
        <v>2</v>
      </c>
      <c r="D120" s="72" t="s">
        <v>138</v>
      </c>
      <c r="E120" s="13">
        <f t="shared" ref="E120:E129" si="20">ROUND(G120/1.08,2)</f>
        <v>69.44</v>
      </c>
      <c r="F120" s="13">
        <f t="shared" ref="F120" si="21">G120-E120</f>
        <v>5.5600000000000023</v>
      </c>
      <c r="G120" s="14">
        <f>SUM('Cennik TCIII'!E120)</f>
        <v>75</v>
      </c>
      <c r="H120" s="54"/>
      <c r="I120" s="104">
        <v>0.08</v>
      </c>
      <c r="J120"/>
    </row>
    <row r="121" spans="1:10" ht="15.6" x14ac:dyDescent="0.3">
      <c r="A121" s="8"/>
      <c r="B121" s="63"/>
      <c r="C121" s="70" t="s">
        <v>6</v>
      </c>
      <c r="D121" s="72" t="s">
        <v>139</v>
      </c>
      <c r="E121" s="13">
        <f t="shared" si="20"/>
        <v>41.67</v>
      </c>
      <c r="F121" s="13">
        <f t="shared" ref="F121:F129" si="22">G121-E121</f>
        <v>3.3299999999999983</v>
      </c>
      <c r="G121" s="14">
        <f>SUM('Cennik TCIII'!E121)</f>
        <v>45</v>
      </c>
      <c r="H121" s="54"/>
      <c r="I121" s="104">
        <v>0.08</v>
      </c>
      <c r="J121"/>
    </row>
    <row r="122" spans="1:10" ht="36" customHeight="1" x14ac:dyDescent="0.3">
      <c r="A122" s="8"/>
      <c r="B122" s="63" t="s">
        <v>13</v>
      </c>
      <c r="C122" s="126" t="s">
        <v>140</v>
      </c>
      <c r="D122" s="172"/>
      <c r="E122" s="13">
        <f t="shared" si="20"/>
        <v>32.409999999999997</v>
      </c>
      <c r="F122" s="13">
        <f t="shared" si="22"/>
        <v>2.5900000000000034</v>
      </c>
      <c r="G122" s="14">
        <f>SUM('Cennik TCIII'!E122)</f>
        <v>35</v>
      </c>
      <c r="H122" s="54"/>
      <c r="I122" s="104">
        <v>0.08</v>
      </c>
      <c r="J122"/>
    </row>
    <row r="123" spans="1:10" ht="36" customHeight="1" x14ac:dyDescent="0.3">
      <c r="A123" s="8"/>
      <c r="B123" s="63" t="s">
        <v>15</v>
      </c>
      <c r="C123" s="125" t="s">
        <v>141</v>
      </c>
      <c r="D123" s="125"/>
      <c r="E123" s="13">
        <f t="shared" si="20"/>
        <v>60.19</v>
      </c>
      <c r="F123" s="13">
        <f t="shared" si="22"/>
        <v>4.8100000000000023</v>
      </c>
      <c r="G123" s="14">
        <f>SUM('Cennik TCIII'!E123)</f>
        <v>65</v>
      </c>
      <c r="H123" s="54"/>
      <c r="I123" s="104">
        <v>0.08</v>
      </c>
      <c r="J123"/>
    </row>
    <row r="124" spans="1:10" ht="36" customHeight="1" x14ac:dyDescent="0.3">
      <c r="A124" s="8"/>
      <c r="B124" s="63" t="s">
        <v>22</v>
      </c>
      <c r="C124" s="133" t="s">
        <v>142</v>
      </c>
      <c r="D124" s="174"/>
      <c r="E124" s="15">
        <f t="shared" si="20"/>
        <v>12.96</v>
      </c>
      <c r="F124" s="15">
        <f t="shared" si="22"/>
        <v>1.0399999999999991</v>
      </c>
      <c r="G124" s="16">
        <f>SUM('Cennik TCIII'!E124)</f>
        <v>14</v>
      </c>
      <c r="H124" s="54"/>
      <c r="I124" s="104">
        <v>0.08</v>
      </c>
      <c r="J124"/>
    </row>
    <row r="125" spans="1:10" ht="52.5" customHeight="1" x14ac:dyDescent="0.3">
      <c r="A125" s="8"/>
      <c r="B125" s="63" t="s">
        <v>31</v>
      </c>
      <c r="C125" s="126" t="s">
        <v>143</v>
      </c>
      <c r="D125" s="172"/>
      <c r="E125" s="13">
        <f t="shared" si="20"/>
        <v>11.11</v>
      </c>
      <c r="F125" s="13">
        <f t="shared" si="22"/>
        <v>0.89000000000000057</v>
      </c>
      <c r="G125" s="14">
        <f>SUM('Cennik TCIII'!E125)</f>
        <v>12</v>
      </c>
      <c r="H125" s="54"/>
      <c r="I125" s="104">
        <v>0.08</v>
      </c>
      <c r="J125"/>
    </row>
    <row r="126" spans="1:10" ht="19.5" customHeight="1" x14ac:dyDescent="0.3">
      <c r="A126" s="8"/>
      <c r="B126" s="63" t="s">
        <v>33</v>
      </c>
      <c r="C126" s="126" t="s">
        <v>144</v>
      </c>
      <c r="D126" s="172"/>
      <c r="E126" s="13">
        <f t="shared" si="20"/>
        <v>14.81</v>
      </c>
      <c r="F126" s="13">
        <f t="shared" si="22"/>
        <v>1.1899999999999995</v>
      </c>
      <c r="G126" s="14">
        <f>SUM('Cennik TCIII'!E126)</f>
        <v>16</v>
      </c>
      <c r="H126" s="54"/>
      <c r="I126" s="104">
        <v>0.08</v>
      </c>
      <c r="J126"/>
    </row>
    <row r="127" spans="1:10" ht="19.5" customHeight="1" x14ac:dyDescent="0.3">
      <c r="A127" s="8"/>
      <c r="B127" s="63" t="s">
        <v>35</v>
      </c>
      <c r="C127" s="126" t="s">
        <v>145</v>
      </c>
      <c r="D127" s="172"/>
      <c r="E127" s="13">
        <f t="shared" si="20"/>
        <v>41.67</v>
      </c>
      <c r="F127" s="13">
        <f t="shared" si="22"/>
        <v>3.3299999999999983</v>
      </c>
      <c r="G127" s="14">
        <f>SUM('Cennik TCIII'!E127)</f>
        <v>45</v>
      </c>
      <c r="H127" s="54"/>
      <c r="I127" s="104">
        <v>0.08</v>
      </c>
      <c r="J127"/>
    </row>
    <row r="128" spans="1:10" ht="48" customHeight="1" x14ac:dyDescent="0.3">
      <c r="A128" s="17"/>
      <c r="B128" s="66" t="s">
        <v>37</v>
      </c>
      <c r="C128" s="134" t="s">
        <v>146</v>
      </c>
      <c r="D128" s="134"/>
      <c r="E128" s="19">
        <f t="shared" si="20"/>
        <v>32.409999999999997</v>
      </c>
      <c r="F128" s="19">
        <f t="shared" si="22"/>
        <v>2.5900000000000034</v>
      </c>
      <c r="G128" s="14">
        <f>SUM('Cennik TCIII'!E128)</f>
        <v>35</v>
      </c>
      <c r="H128" s="54"/>
      <c r="I128" s="104">
        <v>0.08</v>
      </c>
      <c r="J128"/>
    </row>
    <row r="129" spans="1:22" ht="39.75" customHeight="1" x14ac:dyDescent="0.3">
      <c r="A129" s="25" t="s">
        <v>147</v>
      </c>
      <c r="B129" s="73" t="s">
        <v>2</v>
      </c>
      <c r="C129" s="129" t="s">
        <v>164</v>
      </c>
      <c r="D129" s="130"/>
      <c r="E129" s="27">
        <f t="shared" si="20"/>
        <v>106.48</v>
      </c>
      <c r="F129" s="27">
        <f t="shared" si="22"/>
        <v>8.519999999999996</v>
      </c>
      <c r="G129" s="28">
        <f>SUM('Cennik TCIII'!E129)</f>
        <v>115</v>
      </c>
      <c r="H129" s="54"/>
      <c r="I129" s="104">
        <v>0.08</v>
      </c>
      <c r="J129"/>
    </row>
    <row r="130" spans="1:22" ht="15.6" x14ac:dyDescent="0.3">
      <c r="A130" s="7" t="s">
        <v>148</v>
      </c>
      <c r="B130" s="123" t="s">
        <v>165</v>
      </c>
      <c r="C130" s="123"/>
      <c r="D130" s="123"/>
      <c r="E130" s="123"/>
      <c r="F130" s="123"/>
      <c r="G130" s="124"/>
      <c r="H130" s="53"/>
      <c r="I130" s="53"/>
      <c r="J130"/>
    </row>
    <row r="131" spans="1:22" ht="15.6" x14ac:dyDescent="0.3">
      <c r="A131" s="8"/>
      <c r="B131" s="9" t="s">
        <v>2</v>
      </c>
      <c r="C131" s="126" t="s">
        <v>149</v>
      </c>
      <c r="D131" s="172"/>
      <c r="E131" s="13">
        <f t="shared" ref="E131:E134" si="23">ROUND(G131/1.08,2)</f>
        <v>509.26</v>
      </c>
      <c r="F131" s="13">
        <f>G131-E131</f>
        <v>40.740000000000009</v>
      </c>
      <c r="G131" s="14">
        <f>SUM('Cennik TCIII'!E131)</f>
        <v>550</v>
      </c>
      <c r="H131" s="54"/>
      <c r="I131" s="104">
        <v>0.08</v>
      </c>
      <c r="J131"/>
    </row>
    <row r="132" spans="1:22" ht="15.6" x14ac:dyDescent="0.3">
      <c r="A132" s="8"/>
      <c r="B132" s="9" t="s">
        <v>6</v>
      </c>
      <c r="C132" s="126" t="s">
        <v>150</v>
      </c>
      <c r="D132" s="172"/>
      <c r="E132" s="13">
        <f t="shared" si="23"/>
        <v>287.04000000000002</v>
      </c>
      <c r="F132" s="13">
        <f>G132-E132</f>
        <v>22.95999999999998</v>
      </c>
      <c r="G132" s="14">
        <f>SUM('Cennik TCIII'!E132)</f>
        <v>310</v>
      </c>
      <c r="H132" s="54"/>
      <c r="I132" s="104">
        <v>0.08</v>
      </c>
      <c r="J132"/>
    </row>
    <row r="133" spans="1:22" ht="15.6" x14ac:dyDescent="0.3">
      <c r="A133" s="8"/>
      <c r="B133" s="9" t="s">
        <v>9</v>
      </c>
      <c r="C133" s="126" t="s">
        <v>151</v>
      </c>
      <c r="D133" s="172"/>
      <c r="E133" s="13">
        <f t="shared" si="23"/>
        <v>740.74</v>
      </c>
      <c r="F133" s="13">
        <f>G133-E133</f>
        <v>59.259999999999991</v>
      </c>
      <c r="G133" s="14">
        <f>SUM('Cennik TCIII'!E133)</f>
        <v>800</v>
      </c>
      <c r="H133" s="54"/>
      <c r="I133" s="104">
        <v>0.08</v>
      </c>
      <c r="J133"/>
    </row>
    <row r="134" spans="1:22" ht="15.6" x14ac:dyDescent="0.3">
      <c r="A134" s="17"/>
      <c r="B134" s="18" t="s">
        <v>13</v>
      </c>
      <c r="C134" s="134" t="s">
        <v>152</v>
      </c>
      <c r="D134" s="135"/>
      <c r="E134" s="19">
        <f t="shared" si="23"/>
        <v>143.52000000000001</v>
      </c>
      <c r="F134" s="19">
        <f>G134-E134</f>
        <v>11.47999999999999</v>
      </c>
      <c r="G134" s="14">
        <f>SUM('Cennik TCIII'!E134)</f>
        <v>155</v>
      </c>
      <c r="H134" s="54"/>
      <c r="I134" s="104">
        <v>0.08</v>
      </c>
      <c r="J134"/>
    </row>
    <row r="135" spans="1:22" ht="51.75" customHeight="1" x14ac:dyDescent="0.3">
      <c r="A135" s="7" t="s">
        <v>153</v>
      </c>
      <c r="B135" s="123" t="s">
        <v>185</v>
      </c>
      <c r="C135" s="123"/>
      <c r="D135" s="123"/>
      <c r="E135" s="123"/>
      <c r="F135" s="123"/>
      <c r="G135" s="124"/>
      <c r="H135" s="53"/>
      <c r="I135" s="53"/>
      <c r="J135"/>
    </row>
    <row r="136" spans="1:22" ht="15.75" customHeight="1" x14ac:dyDescent="0.3">
      <c r="A136" s="8"/>
      <c r="B136" s="59" t="s">
        <v>2</v>
      </c>
      <c r="C136" s="126" t="s">
        <v>154</v>
      </c>
      <c r="D136" s="172"/>
      <c r="E136" s="13">
        <f>ROUND(G136/1.23,2)</f>
        <v>601.63</v>
      </c>
      <c r="F136" s="13">
        <f>G136-E136</f>
        <v>138.37</v>
      </c>
      <c r="G136" s="14">
        <f>SUM('Cennik TCIII'!E136)</f>
        <v>740</v>
      </c>
      <c r="H136" s="54"/>
      <c r="I136" s="104">
        <v>0.23</v>
      </c>
      <c r="J136"/>
    </row>
    <row r="137" spans="1:22" ht="15.75" customHeight="1" x14ac:dyDescent="0.3">
      <c r="A137" s="17"/>
      <c r="B137" s="18" t="s">
        <v>6</v>
      </c>
      <c r="C137" s="134" t="s">
        <v>155</v>
      </c>
      <c r="D137" s="134"/>
      <c r="E137" s="19">
        <f>ROUND(G137/1.23,2)</f>
        <v>731.71</v>
      </c>
      <c r="F137" s="19">
        <f>G137-E137</f>
        <v>168.28999999999996</v>
      </c>
      <c r="G137" s="14">
        <f>SUM('Cennik TCIII'!E137)</f>
        <v>900</v>
      </c>
      <c r="H137" s="54"/>
      <c r="I137" s="104">
        <v>0.23</v>
      </c>
      <c r="J137"/>
    </row>
    <row r="138" spans="1:22" ht="6.75" customHeight="1" x14ac:dyDescent="0.3">
      <c r="A138"/>
      <c r="E138" s="96"/>
      <c r="F138" s="96"/>
      <c r="G138"/>
      <c r="H138" s="38"/>
      <c r="I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x14ac:dyDescent="0.3">
      <c r="A139" t="s">
        <v>205</v>
      </c>
      <c r="E139" s="96"/>
      <c r="F139" s="96"/>
      <c r="G139"/>
      <c r="H139" s="38"/>
      <c r="I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x14ac:dyDescent="0.3">
      <c r="A140" s="3"/>
      <c r="B140" s="3"/>
      <c r="C140" s="3"/>
      <c r="D140" s="3"/>
      <c r="E140" s="1"/>
      <c r="F140" s="1"/>
      <c r="G140" s="1"/>
      <c r="I140" s="53"/>
      <c r="J140"/>
    </row>
    <row r="141" spans="1:22" x14ac:dyDescent="0.3">
      <c r="I141" s="53"/>
      <c r="J141"/>
    </row>
    <row r="142" spans="1:22" x14ac:dyDescent="0.3">
      <c r="I142" s="53"/>
      <c r="J142"/>
    </row>
    <row r="143" spans="1:22" x14ac:dyDescent="0.3">
      <c r="I143" s="53"/>
      <c r="J143"/>
    </row>
    <row r="144" spans="1:22" x14ac:dyDescent="0.3">
      <c r="I144" s="53"/>
      <c r="J144"/>
    </row>
    <row r="145" spans="9:10" x14ac:dyDescent="0.3">
      <c r="I145" s="53"/>
      <c r="J145"/>
    </row>
    <row r="146" spans="9:10" x14ac:dyDescent="0.3">
      <c r="I146" s="53"/>
      <c r="J146"/>
    </row>
    <row r="147" spans="9:10" x14ac:dyDescent="0.3">
      <c r="I147" s="53"/>
      <c r="J147"/>
    </row>
    <row r="148" spans="9:10" x14ac:dyDescent="0.3">
      <c r="I148" s="53"/>
      <c r="J148"/>
    </row>
    <row r="149" spans="9:10" x14ac:dyDescent="0.3">
      <c r="I149" s="53"/>
      <c r="J149"/>
    </row>
    <row r="150" spans="9:10" x14ac:dyDescent="0.3">
      <c r="I150" s="53"/>
      <c r="J150"/>
    </row>
    <row r="151" spans="9:10" x14ac:dyDescent="0.3">
      <c r="I151" s="53"/>
      <c r="J151"/>
    </row>
    <row r="152" spans="9:10" x14ac:dyDescent="0.3">
      <c r="I152" s="53"/>
      <c r="J152"/>
    </row>
    <row r="153" spans="9:10" x14ac:dyDescent="0.3">
      <c r="I153" s="53"/>
      <c r="J153"/>
    </row>
    <row r="154" spans="9:10" x14ac:dyDescent="0.3">
      <c r="I154" s="53"/>
      <c r="J154"/>
    </row>
    <row r="155" spans="9:10" x14ac:dyDescent="0.3">
      <c r="I155" s="53"/>
      <c r="J155"/>
    </row>
    <row r="156" spans="9:10" x14ac:dyDescent="0.3">
      <c r="I156" s="53"/>
      <c r="J156"/>
    </row>
    <row r="157" spans="9:10" x14ac:dyDescent="0.3">
      <c r="I157" s="53"/>
      <c r="J157"/>
    </row>
    <row r="158" spans="9:10" x14ac:dyDescent="0.3">
      <c r="I158" s="53"/>
      <c r="J158"/>
    </row>
    <row r="159" spans="9:10" x14ac:dyDescent="0.3">
      <c r="I159" s="53"/>
      <c r="J159"/>
    </row>
    <row r="160" spans="9:10" x14ac:dyDescent="0.3">
      <c r="I160" s="53"/>
      <c r="J160"/>
    </row>
    <row r="161" spans="9:10" x14ac:dyDescent="0.3">
      <c r="I161" s="53"/>
      <c r="J161"/>
    </row>
    <row r="162" spans="9:10" x14ac:dyDescent="0.3">
      <c r="I162" s="53"/>
      <c r="J162"/>
    </row>
    <row r="163" spans="9:10" x14ac:dyDescent="0.3">
      <c r="I163" s="53"/>
      <c r="J163"/>
    </row>
    <row r="164" spans="9:10" x14ac:dyDescent="0.3">
      <c r="I164" s="53"/>
      <c r="J164"/>
    </row>
    <row r="165" spans="9:10" x14ac:dyDescent="0.3">
      <c r="I165" s="53"/>
      <c r="J165"/>
    </row>
    <row r="166" spans="9:10" x14ac:dyDescent="0.3">
      <c r="I166" s="53"/>
      <c r="J166"/>
    </row>
    <row r="167" spans="9:10" x14ac:dyDescent="0.3">
      <c r="I167" s="53"/>
      <c r="J167"/>
    </row>
    <row r="168" spans="9:10" x14ac:dyDescent="0.3">
      <c r="I168" s="53"/>
      <c r="J168"/>
    </row>
    <row r="169" spans="9:10" x14ac:dyDescent="0.3">
      <c r="I169" s="53"/>
      <c r="J169"/>
    </row>
    <row r="170" spans="9:10" x14ac:dyDescent="0.3">
      <c r="I170" s="53"/>
      <c r="J170"/>
    </row>
    <row r="171" spans="9:10" x14ac:dyDescent="0.3">
      <c r="I171" s="53"/>
      <c r="J171"/>
    </row>
    <row r="172" spans="9:10" x14ac:dyDescent="0.3">
      <c r="I172" s="53"/>
      <c r="J172"/>
    </row>
    <row r="173" spans="9:10" x14ac:dyDescent="0.3">
      <c r="I173" s="53"/>
      <c r="J173"/>
    </row>
    <row r="174" spans="9:10" x14ac:dyDescent="0.3">
      <c r="I174" s="53"/>
      <c r="J174"/>
    </row>
    <row r="175" spans="9:10" x14ac:dyDescent="0.3">
      <c r="I175" s="53"/>
      <c r="J175"/>
    </row>
    <row r="176" spans="9:10" x14ac:dyDescent="0.3">
      <c r="I176" s="53"/>
      <c r="J176"/>
    </row>
    <row r="177" spans="9:10" x14ac:dyDescent="0.3">
      <c r="I177" s="53"/>
      <c r="J177"/>
    </row>
    <row r="178" spans="9:10" x14ac:dyDescent="0.3">
      <c r="I178" s="53"/>
      <c r="J178"/>
    </row>
    <row r="179" spans="9:10" x14ac:dyDescent="0.3">
      <c r="I179" s="53"/>
      <c r="J179"/>
    </row>
    <row r="180" spans="9:10" x14ac:dyDescent="0.3">
      <c r="I180" s="53"/>
      <c r="J180"/>
    </row>
    <row r="181" spans="9:10" x14ac:dyDescent="0.3">
      <c r="I181" s="53"/>
      <c r="J181"/>
    </row>
    <row r="182" spans="9:10" x14ac:dyDescent="0.3">
      <c r="I182" s="53"/>
      <c r="J182"/>
    </row>
    <row r="183" spans="9:10" x14ac:dyDescent="0.3">
      <c r="I183" s="53"/>
      <c r="J183"/>
    </row>
    <row r="184" spans="9:10" x14ac:dyDescent="0.3">
      <c r="I184" s="53"/>
      <c r="J184"/>
    </row>
    <row r="185" spans="9:10" x14ac:dyDescent="0.3">
      <c r="I185" s="53"/>
      <c r="J185"/>
    </row>
    <row r="186" spans="9:10" x14ac:dyDescent="0.3">
      <c r="I186" s="53"/>
      <c r="J186"/>
    </row>
    <row r="187" spans="9:10" x14ac:dyDescent="0.3">
      <c r="I187" s="53"/>
      <c r="J187"/>
    </row>
    <row r="188" spans="9:10" x14ac:dyDescent="0.3">
      <c r="I188" s="53"/>
      <c r="J188"/>
    </row>
    <row r="189" spans="9:10" x14ac:dyDescent="0.3">
      <c r="I189" s="53"/>
      <c r="J189"/>
    </row>
    <row r="190" spans="9:10" x14ac:dyDescent="0.3">
      <c r="I190" s="53"/>
      <c r="J190"/>
    </row>
    <row r="191" spans="9:10" x14ac:dyDescent="0.3">
      <c r="I191" s="53"/>
      <c r="J191"/>
    </row>
    <row r="192" spans="9:10" x14ac:dyDescent="0.3">
      <c r="I192" s="53"/>
      <c r="J192"/>
    </row>
    <row r="193" spans="9:10" x14ac:dyDescent="0.3">
      <c r="I193" s="53"/>
      <c r="J193"/>
    </row>
    <row r="194" spans="9:10" x14ac:dyDescent="0.3">
      <c r="I194" s="53"/>
      <c r="J194"/>
    </row>
    <row r="195" spans="9:10" x14ac:dyDescent="0.3">
      <c r="I195" s="53"/>
      <c r="J195"/>
    </row>
    <row r="196" spans="9:10" x14ac:dyDescent="0.3">
      <c r="I196" s="53"/>
      <c r="J196"/>
    </row>
    <row r="197" spans="9:10" x14ac:dyDescent="0.3">
      <c r="I197" s="53"/>
      <c r="J197"/>
    </row>
    <row r="198" spans="9:10" x14ac:dyDescent="0.3">
      <c r="I198" s="53"/>
      <c r="J198"/>
    </row>
    <row r="199" spans="9:10" x14ac:dyDescent="0.3">
      <c r="I199" s="53"/>
      <c r="J199"/>
    </row>
    <row r="200" spans="9:10" x14ac:dyDescent="0.3">
      <c r="I200" s="53"/>
      <c r="J200"/>
    </row>
    <row r="201" spans="9:10" x14ac:dyDescent="0.3">
      <c r="I201" s="53"/>
      <c r="J201"/>
    </row>
    <row r="202" spans="9:10" x14ac:dyDescent="0.3">
      <c r="I202" s="53"/>
      <c r="J202"/>
    </row>
    <row r="203" spans="9:10" x14ac:dyDescent="0.3">
      <c r="I203" s="53"/>
      <c r="J203"/>
    </row>
    <row r="204" spans="9:10" x14ac:dyDescent="0.3">
      <c r="I204" s="53"/>
      <c r="J204"/>
    </row>
    <row r="205" spans="9:10" x14ac:dyDescent="0.3">
      <c r="I205" s="53"/>
      <c r="J205"/>
    </row>
    <row r="206" spans="9:10" x14ac:dyDescent="0.3">
      <c r="I206" s="53"/>
      <c r="J206"/>
    </row>
    <row r="207" spans="9:10" x14ac:dyDescent="0.3">
      <c r="I207" s="53"/>
      <c r="J207"/>
    </row>
    <row r="208" spans="9:10" x14ac:dyDescent="0.3">
      <c r="I208" s="53"/>
      <c r="J208"/>
    </row>
    <row r="209" spans="10:10" x14ac:dyDescent="0.3">
      <c r="J209"/>
    </row>
    <row r="210" spans="10:10" x14ac:dyDescent="0.3">
      <c r="J210"/>
    </row>
    <row r="211" spans="10:10" x14ac:dyDescent="0.3">
      <c r="J211"/>
    </row>
    <row r="212" spans="10:10" x14ac:dyDescent="0.3">
      <c r="J212"/>
    </row>
    <row r="213" spans="10:10" x14ac:dyDescent="0.3">
      <c r="J213"/>
    </row>
  </sheetData>
  <mergeCells count="123">
    <mergeCell ref="A4:A5"/>
    <mergeCell ref="B4:D5"/>
    <mergeCell ref="E4:G4"/>
    <mergeCell ref="B6:D6"/>
    <mergeCell ref="C29:D29"/>
    <mergeCell ref="C22:D22"/>
    <mergeCell ref="C23:D23"/>
    <mergeCell ref="C24:D24"/>
    <mergeCell ref="C19:D19"/>
    <mergeCell ref="C20:D20"/>
    <mergeCell ref="C8:D8"/>
    <mergeCell ref="C11:D11"/>
    <mergeCell ref="C17:D17"/>
    <mergeCell ref="C12:D12"/>
    <mergeCell ref="C16:D16"/>
    <mergeCell ref="C28:D28"/>
    <mergeCell ref="B7:G7"/>
    <mergeCell ref="C25:D25"/>
    <mergeCell ref="C26:D26"/>
    <mergeCell ref="C27:D27"/>
    <mergeCell ref="B50:G50"/>
    <mergeCell ref="B54:G54"/>
    <mergeCell ref="B55:G55"/>
    <mergeCell ref="B47:G47"/>
    <mergeCell ref="C52:D52"/>
    <mergeCell ref="C36:D36"/>
    <mergeCell ref="C30:D30"/>
    <mergeCell ref="C31:D31"/>
    <mergeCell ref="C32:D32"/>
    <mergeCell ref="C43:D43"/>
    <mergeCell ref="C44:D44"/>
    <mergeCell ref="C45:D45"/>
    <mergeCell ref="C46:D46"/>
    <mergeCell ref="C40:D40"/>
    <mergeCell ref="C33:D33"/>
    <mergeCell ref="C102:D102"/>
    <mergeCell ref="C100:D100"/>
    <mergeCell ref="B93:G93"/>
    <mergeCell ref="C122:D122"/>
    <mergeCell ref="C114:D114"/>
    <mergeCell ref="C116:D116"/>
    <mergeCell ref="C118:D118"/>
    <mergeCell ref="B117:G117"/>
    <mergeCell ref="C108:D108"/>
    <mergeCell ref="C111:D111"/>
    <mergeCell ref="C113:D113"/>
    <mergeCell ref="C105:D105"/>
    <mergeCell ref="C101:D101"/>
    <mergeCell ref="B115:G115"/>
    <mergeCell ref="C98:D98"/>
    <mergeCell ref="C99:D99"/>
    <mergeCell ref="C129:D129"/>
    <mergeCell ref="B49:G49"/>
    <mergeCell ref="A86:G86"/>
    <mergeCell ref="C89:G89"/>
    <mergeCell ref="C90:G90"/>
    <mergeCell ref="C91:G91"/>
    <mergeCell ref="C59:D59"/>
    <mergeCell ref="C60:D60"/>
    <mergeCell ref="C61:D61"/>
    <mergeCell ref="C56:D56"/>
    <mergeCell ref="C57:D57"/>
    <mergeCell ref="C68:D68"/>
    <mergeCell ref="C62:D62"/>
    <mergeCell ref="C88:D88"/>
    <mergeCell ref="C82:D82"/>
    <mergeCell ref="C84:D84"/>
    <mergeCell ref="C85:D85"/>
    <mergeCell ref="B83:G83"/>
    <mergeCell ref="C126:D126"/>
    <mergeCell ref="C96:D96"/>
    <mergeCell ref="C97:D97"/>
    <mergeCell ref="C123:D123"/>
    <mergeCell ref="C124:D124"/>
    <mergeCell ref="C125:D125"/>
    <mergeCell ref="C137:D137"/>
    <mergeCell ref="B18:G18"/>
    <mergeCell ref="B21:G21"/>
    <mergeCell ref="B34:G34"/>
    <mergeCell ref="B48:G48"/>
    <mergeCell ref="B53:G53"/>
    <mergeCell ref="B67:G67"/>
    <mergeCell ref="B79:G79"/>
    <mergeCell ref="C131:D131"/>
    <mergeCell ref="C132:D132"/>
    <mergeCell ref="C133:D133"/>
    <mergeCell ref="C134:D134"/>
    <mergeCell ref="C136:D136"/>
    <mergeCell ref="B135:G135"/>
    <mergeCell ref="B130:G130"/>
    <mergeCell ref="C127:D127"/>
    <mergeCell ref="C128:D128"/>
    <mergeCell ref="C119:D119"/>
    <mergeCell ref="C63:D63"/>
    <mergeCell ref="C64:D64"/>
    <mergeCell ref="C92:D92"/>
    <mergeCell ref="C103:D103"/>
    <mergeCell ref="B104:G104"/>
    <mergeCell ref="B94:G94"/>
    <mergeCell ref="D1:G1"/>
    <mergeCell ref="A2:G2"/>
    <mergeCell ref="C80:D80"/>
    <mergeCell ref="C81:D81"/>
    <mergeCell ref="C95:D95"/>
    <mergeCell ref="C78:D78"/>
    <mergeCell ref="C75:D75"/>
    <mergeCell ref="C76:D76"/>
    <mergeCell ref="C77:D77"/>
    <mergeCell ref="C71:D71"/>
    <mergeCell ref="C72:D72"/>
    <mergeCell ref="C73:D73"/>
    <mergeCell ref="C74:D74"/>
    <mergeCell ref="B87:D87"/>
    <mergeCell ref="C41:D41"/>
    <mergeCell ref="C37:D37"/>
    <mergeCell ref="C38:D38"/>
    <mergeCell ref="C39:D39"/>
    <mergeCell ref="C42:D42"/>
    <mergeCell ref="C35:D35"/>
    <mergeCell ref="C65:D65"/>
    <mergeCell ref="C66:D66"/>
    <mergeCell ref="C58:D58"/>
    <mergeCell ref="C51:D51"/>
  </mergeCells>
  <printOptions horizontalCentered="1"/>
  <pageMargins left="0.11811023622047245" right="0.11811023622047245" top="0.35433070866141736" bottom="0.35433070866141736" header="0.31496062992125984" footer="0"/>
  <pageSetup paperSize="9" scale="75" orientation="portrait" r:id="rId1"/>
  <headerFooter alignWithMargins="0">
    <oddFooter>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5"/>
  <sheetViews>
    <sheetView workbookViewId="0">
      <pane ySplit="4" topLeftCell="A23" activePane="bottomLeft" state="frozen"/>
      <selection activeCell="C24" sqref="C24:D24"/>
      <selection pane="bottomLeft" activeCell="C24" sqref="C24:D24"/>
    </sheetView>
  </sheetViews>
  <sheetFormatPr defaultColWidth="6.5546875" defaultRowHeight="15.6" x14ac:dyDescent="0.3"/>
  <cols>
    <col min="1" max="2" width="6.5546875" style="33"/>
    <col min="3" max="3" width="6.44140625" style="33" customWidth="1"/>
    <col min="4" max="4" width="45.109375" style="33" customWidth="1"/>
    <col min="5" max="16384" width="6.5546875" style="33"/>
  </cols>
  <sheetData>
    <row r="1" spans="1:4" x14ac:dyDescent="0.3">
      <c r="A1" s="211" t="s">
        <v>191</v>
      </c>
      <c r="B1" s="211"/>
      <c r="C1" s="211"/>
      <c r="D1" s="211"/>
    </row>
    <row r="2" spans="1:4" x14ac:dyDescent="0.3">
      <c r="A2" s="60"/>
    </row>
    <row r="3" spans="1:4" ht="15.75" customHeight="1" x14ac:dyDescent="0.3">
      <c r="A3" s="47" t="s">
        <v>0</v>
      </c>
      <c r="B3" s="183" t="s">
        <v>1</v>
      </c>
      <c r="C3" s="183"/>
      <c r="D3" s="184"/>
    </row>
    <row r="4" spans="1:4" x14ac:dyDescent="0.3">
      <c r="A4" s="47">
        <v>1</v>
      </c>
      <c r="B4" s="183">
        <v>2</v>
      </c>
      <c r="C4" s="183"/>
      <c r="D4" s="184"/>
    </row>
    <row r="5" spans="1:4" ht="18.75" customHeight="1" x14ac:dyDescent="0.3">
      <c r="A5" s="65" t="s">
        <v>2</v>
      </c>
      <c r="B5" s="196" t="s">
        <v>3</v>
      </c>
      <c r="C5" s="196"/>
      <c r="D5" s="197"/>
    </row>
    <row r="6" spans="1:4" x14ac:dyDescent="0.3">
      <c r="A6" s="63"/>
      <c r="B6" s="12" t="s">
        <v>2</v>
      </c>
      <c r="C6" s="125" t="s">
        <v>4</v>
      </c>
      <c r="D6" s="126"/>
    </row>
    <row r="7" spans="1:4" x14ac:dyDescent="0.3">
      <c r="A7" s="63"/>
      <c r="B7" s="9"/>
      <c r="C7" s="61" t="s">
        <v>2</v>
      </c>
      <c r="D7" s="67" t="s">
        <v>5</v>
      </c>
    </row>
    <row r="8" spans="1:4" x14ac:dyDescent="0.3">
      <c r="A8" s="63"/>
      <c r="B8" s="9"/>
      <c r="C8" s="9" t="s">
        <v>6</v>
      </c>
      <c r="D8" s="64" t="s">
        <v>7</v>
      </c>
    </row>
    <row r="9" spans="1:4" ht="43.5" customHeight="1" x14ac:dyDescent="0.3">
      <c r="A9" s="63"/>
      <c r="B9" s="61" t="s">
        <v>6</v>
      </c>
      <c r="C9" s="165" t="s">
        <v>8</v>
      </c>
      <c r="D9" s="198"/>
    </row>
    <row r="10" spans="1:4" ht="43.5" customHeight="1" x14ac:dyDescent="0.3">
      <c r="A10" s="63"/>
      <c r="B10" s="68" t="s">
        <v>9</v>
      </c>
      <c r="C10" s="132" t="s">
        <v>10</v>
      </c>
      <c r="D10" s="133"/>
    </row>
    <row r="11" spans="1:4" x14ac:dyDescent="0.3">
      <c r="A11" s="63"/>
      <c r="B11" s="9"/>
      <c r="C11" s="12" t="s">
        <v>2</v>
      </c>
      <c r="D11" s="70" t="s">
        <v>211</v>
      </c>
    </row>
    <row r="12" spans="1:4" x14ac:dyDescent="0.3">
      <c r="A12" s="63"/>
      <c r="B12" s="9"/>
      <c r="C12" s="12" t="s">
        <v>6</v>
      </c>
      <c r="D12" s="70" t="s">
        <v>11</v>
      </c>
    </row>
    <row r="13" spans="1:4" x14ac:dyDescent="0.3">
      <c r="A13" s="63"/>
      <c r="B13" s="9"/>
      <c r="C13" s="12" t="s">
        <v>9</v>
      </c>
      <c r="D13" s="70" t="s">
        <v>12</v>
      </c>
    </row>
    <row r="14" spans="1:4" x14ac:dyDescent="0.3">
      <c r="A14" s="63"/>
      <c r="B14" s="9"/>
      <c r="C14" s="61" t="s">
        <v>13</v>
      </c>
      <c r="D14" s="71" t="s">
        <v>182</v>
      </c>
    </row>
    <row r="15" spans="1:4" x14ac:dyDescent="0.3">
      <c r="A15" s="63"/>
      <c r="B15" s="12" t="s">
        <v>13</v>
      </c>
      <c r="C15" s="125" t="s">
        <v>14</v>
      </c>
      <c r="D15" s="126"/>
    </row>
    <row r="16" spans="1:4" x14ac:dyDescent="0.3">
      <c r="A16" s="66"/>
      <c r="B16" s="18" t="s">
        <v>15</v>
      </c>
      <c r="C16" s="134" t="s">
        <v>172</v>
      </c>
      <c r="D16" s="135"/>
    </row>
    <row r="17" spans="1:4" ht="36" customHeight="1" x14ac:dyDescent="0.3">
      <c r="A17" s="65" t="s">
        <v>6</v>
      </c>
      <c r="B17" s="196" t="s">
        <v>16</v>
      </c>
      <c r="C17" s="196"/>
      <c r="D17" s="197"/>
    </row>
    <row r="18" spans="1:4" x14ac:dyDescent="0.3">
      <c r="A18" s="63"/>
      <c r="B18" s="12" t="s">
        <v>2</v>
      </c>
      <c r="C18" s="125" t="s">
        <v>17</v>
      </c>
      <c r="D18" s="126"/>
    </row>
    <row r="19" spans="1:4" x14ac:dyDescent="0.3">
      <c r="A19" s="63"/>
      <c r="B19" s="12" t="s">
        <v>6</v>
      </c>
      <c r="C19" s="125" t="s">
        <v>18</v>
      </c>
      <c r="D19" s="126"/>
    </row>
    <row r="20" spans="1:4" x14ac:dyDescent="0.3">
      <c r="A20" s="63"/>
      <c r="B20" s="12" t="s">
        <v>9</v>
      </c>
      <c r="C20" s="125" t="s">
        <v>19</v>
      </c>
      <c r="D20" s="126"/>
    </row>
    <row r="21" spans="1:4" x14ac:dyDescent="0.3">
      <c r="A21" s="63"/>
      <c r="B21" s="12" t="s">
        <v>13</v>
      </c>
      <c r="C21" s="125" t="s">
        <v>20</v>
      </c>
      <c r="D21" s="126"/>
    </row>
    <row r="22" spans="1:4" x14ac:dyDescent="0.3">
      <c r="A22" s="63"/>
      <c r="B22" s="12" t="s">
        <v>15</v>
      </c>
      <c r="C22" s="125" t="s">
        <v>21</v>
      </c>
      <c r="D22" s="126"/>
    </row>
    <row r="23" spans="1:4" x14ac:dyDescent="0.3">
      <c r="A23" s="66"/>
      <c r="B23" s="18" t="s">
        <v>22</v>
      </c>
      <c r="C23" s="134" t="s">
        <v>23</v>
      </c>
      <c r="D23" s="135"/>
    </row>
    <row r="24" spans="1:4" ht="18.75" customHeight="1" x14ac:dyDescent="0.3">
      <c r="A24" s="65" t="s">
        <v>9</v>
      </c>
      <c r="B24" s="196" t="s">
        <v>24</v>
      </c>
      <c r="C24" s="196"/>
      <c r="D24" s="197"/>
    </row>
    <row r="25" spans="1:4" ht="38.25" customHeight="1" x14ac:dyDescent="0.3">
      <c r="A25" s="63"/>
      <c r="B25" s="12" t="s">
        <v>2</v>
      </c>
      <c r="C25" s="125" t="s">
        <v>25</v>
      </c>
      <c r="D25" s="126"/>
    </row>
    <row r="26" spans="1:4" x14ac:dyDescent="0.3">
      <c r="A26" s="63"/>
      <c r="B26" s="12" t="s">
        <v>6</v>
      </c>
      <c r="C26" s="125" t="s">
        <v>26</v>
      </c>
      <c r="D26" s="126"/>
    </row>
    <row r="27" spans="1:4" x14ac:dyDescent="0.3">
      <c r="A27" s="63"/>
      <c r="B27" s="12" t="s">
        <v>9</v>
      </c>
      <c r="C27" s="125" t="s">
        <v>27</v>
      </c>
      <c r="D27" s="126"/>
    </row>
    <row r="28" spans="1:4" x14ac:dyDescent="0.3">
      <c r="A28" s="63"/>
      <c r="B28" s="12" t="s">
        <v>13</v>
      </c>
      <c r="C28" s="125" t="s">
        <v>28</v>
      </c>
      <c r="D28" s="126"/>
    </row>
    <row r="29" spans="1:4" x14ac:dyDescent="0.3">
      <c r="A29" s="63"/>
      <c r="B29" s="12" t="s">
        <v>15</v>
      </c>
      <c r="C29" s="125" t="s">
        <v>29</v>
      </c>
      <c r="D29" s="126"/>
    </row>
    <row r="30" spans="1:4" x14ac:dyDescent="0.3">
      <c r="A30" s="63"/>
      <c r="B30" s="12" t="s">
        <v>22</v>
      </c>
      <c r="C30" s="125" t="s">
        <v>30</v>
      </c>
      <c r="D30" s="126"/>
    </row>
    <row r="31" spans="1:4" x14ac:dyDescent="0.3">
      <c r="A31" s="63"/>
      <c r="B31" s="12" t="s">
        <v>31</v>
      </c>
      <c r="C31" s="125" t="s">
        <v>32</v>
      </c>
      <c r="D31" s="126"/>
    </row>
    <row r="32" spans="1:4" ht="37.5" customHeight="1" x14ac:dyDescent="0.3">
      <c r="A32" s="63"/>
      <c r="B32" s="12" t="s">
        <v>33</v>
      </c>
      <c r="C32" s="125" t="s">
        <v>34</v>
      </c>
      <c r="D32" s="126"/>
    </row>
    <row r="33" spans="1:4" x14ac:dyDescent="0.3">
      <c r="A33" s="63"/>
      <c r="B33" s="12" t="s">
        <v>35</v>
      </c>
      <c r="C33" s="125" t="s">
        <v>36</v>
      </c>
      <c r="D33" s="126"/>
    </row>
    <row r="34" spans="1:4" ht="36.75" customHeight="1" x14ac:dyDescent="0.3">
      <c r="A34" s="63"/>
      <c r="B34" s="12" t="s">
        <v>37</v>
      </c>
      <c r="C34" s="125" t="s">
        <v>38</v>
      </c>
      <c r="D34" s="126"/>
    </row>
    <row r="35" spans="1:4" ht="39" customHeight="1" x14ac:dyDescent="0.3">
      <c r="A35" s="63"/>
      <c r="B35" s="12" t="s">
        <v>39</v>
      </c>
      <c r="C35" s="125" t="s">
        <v>40</v>
      </c>
      <c r="D35" s="126"/>
    </row>
    <row r="36" spans="1:4" ht="36.75" customHeight="1" x14ac:dyDescent="0.3">
      <c r="A36" s="63"/>
      <c r="B36" s="12" t="s">
        <v>41</v>
      </c>
      <c r="C36" s="125" t="s">
        <v>42</v>
      </c>
      <c r="D36" s="126"/>
    </row>
    <row r="37" spans="1:4" x14ac:dyDescent="0.3">
      <c r="A37" s="63"/>
      <c r="B37" s="12" t="s">
        <v>43</v>
      </c>
      <c r="C37" s="125" t="s">
        <v>44</v>
      </c>
      <c r="D37" s="126"/>
    </row>
    <row r="38" spans="1:4" x14ac:dyDescent="0.3">
      <c r="A38" s="63"/>
      <c r="B38" s="12" t="s">
        <v>45</v>
      </c>
      <c r="C38" s="125" t="s">
        <v>46</v>
      </c>
      <c r="D38" s="126"/>
    </row>
    <row r="39" spans="1:4" x14ac:dyDescent="0.3">
      <c r="A39" s="63"/>
      <c r="B39" s="12" t="s">
        <v>47</v>
      </c>
      <c r="C39" s="125" t="s">
        <v>48</v>
      </c>
      <c r="D39" s="126"/>
    </row>
    <row r="40" spans="1:4" x14ac:dyDescent="0.3">
      <c r="A40" s="66"/>
      <c r="B40" s="18" t="s">
        <v>49</v>
      </c>
      <c r="C40" s="134" t="s">
        <v>50</v>
      </c>
      <c r="D40" s="135"/>
    </row>
    <row r="41" spans="1:4" ht="18.75" customHeight="1" x14ac:dyDescent="0.3">
      <c r="A41" s="62" t="s">
        <v>13</v>
      </c>
      <c r="B41" s="199" t="s">
        <v>51</v>
      </c>
      <c r="C41" s="199"/>
      <c r="D41" s="200"/>
    </row>
    <row r="42" spans="1:4" ht="34.5" customHeight="1" x14ac:dyDescent="0.3">
      <c r="A42" s="63"/>
      <c r="B42" s="9" t="s">
        <v>2</v>
      </c>
      <c r="C42" s="151" t="s">
        <v>52</v>
      </c>
      <c r="D42" s="152"/>
    </row>
    <row r="43" spans="1:4" x14ac:dyDescent="0.3">
      <c r="A43" s="63"/>
      <c r="B43" s="12" t="s">
        <v>6</v>
      </c>
      <c r="C43" s="125" t="s">
        <v>53</v>
      </c>
      <c r="D43" s="126"/>
    </row>
    <row r="44" spans="1:4" x14ac:dyDescent="0.3">
      <c r="A44" s="63"/>
      <c r="B44" s="12" t="s">
        <v>9</v>
      </c>
      <c r="C44" s="125" t="s">
        <v>54</v>
      </c>
      <c r="D44" s="126"/>
    </row>
    <row r="45" spans="1:4" x14ac:dyDescent="0.3">
      <c r="A45" s="63"/>
      <c r="B45" s="12" t="s">
        <v>13</v>
      </c>
      <c r="C45" s="125" t="s">
        <v>55</v>
      </c>
      <c r="D45" s="126"/>
    </row>
    <row r="46" spans="1:4" x14ac:dyDescent="0.3">
      <c r="A46" s="63"/>
      <c r="B46" s="12" t="s">
        <v>15</v>
      </c>
      <c r="C46" s="125" t="s">
        <v>56</v>
      </c>
      <c r="D46" s="126"/>
    </row>
    <row r="47" spans="1:4" x14ac:dyDescent="0.3">
      <c r="A47" s="63"/>
      <c r="B47" s="12" t="s">
        <v>22</v>
      </c>
      <c r="C47" s="125" t="s">
        <v>57</v>
      </c>
      <c r="D47" s="126"/>
    </row>
    <row r="48" spans="1:4" x14ac:dyDescent="0.3">
      <c r="A48" s="63"/>
      <c r="B48" s="12" t="s">
        <v>31</v>
      </c>
      <c r="C48" s="125" t="s">
        <v>58</v>
      </c>
      <c r="D48" s="126"/>
    </row>
    <row r="49" spans="1:4" x14ac:dyDescent="0.3">
      <c r="A49" s="63"/>
      <c r="B49" s="12" t="s">
        <v>33</v>
      </c>
      <c r="C49" s="125" t="s">
        <v>34</v>
      </c>
      <c r="D49" s="126"/>
    </row>
    <row r="50" spans="1:4" ht="37.5" customHeight="1" x14ac:dyDescent="0.3">
      <c r="A50" s="63"/>
      <c r="B50" s="12" t="s">
        <v>39</v>
      </c>
      <c r="C50" s="125" t="s">
        <v>59</v>
      </c>
      <c r="D50" s="126"/>
    </row>
    <row r="51" spans="1:4" ht="35.25" customHeight="1" x14ac:dyDescent="0.3">
      <c r="A51" s="63"/>
      <c r="B51" s="12" t="s">
        <v>41</v>
      </c>
      <c r="C51" s="125" t="s">
        <v>60</v>
      </c>
      <c r="D51" s="126"/>
    </row>
    <row r="52" spans="1:4" x14ac:dyDescent="0.3">
      <c r="A52" s="63"/>
      <c r="B52" s="12" t="s">
        <v>43</v>
      </c>
      <c r="C52" s="125" t="s">
        <v>44</v>
      </c>
      <c r="D52" s="126"/>
    </row>
    <row r="53" spans="1:4" x14ac:dyDescent="0.3">
      <c r="A53" s="63"/>
      <c r="B53" s="12" t="s">
        <v>45</v>
      </c>
      <c r="C53" s="125" t="s">
        <v>46</v>
      </c>
      <c r="D53" s="126"/>
    </row>
    <row r="54" spans="1:4" x14ac:dyDescent="0.3">
      <c r="A54" s="63"/>
      <c r="B54" s="12" t="s">
        <v>47</v>
      </c>
      <c r="C54" s="125" t="s">
        <v>48</v>
      </c>
      <c r="D54" s="126"/>
    </row>
    <row r="55" spans="1:4" x14ac:dyDescent="0.3">
      <c r="A55" s="63"/>
      <c r="B55" s="12" t="s">
        <v>49</v>
      </c>
      <c r="C55" s="125" t="s">
        <v>50</v>
      </c>
      <c r="D55" s="126"/>
    </row>
    <row r="56" spans="1:4" ht="72" customHeight="1" x14ac:dyDescent="0.3">
      <c r="A56" s="63"/>
      <c r="B56" s="201" t="s">
        <v>160</v>
      </c>
      <c r="C56" s="201"/>
      <c r="D56" s="202"/>
    </row>
    <row r="57" spans="1:4" ht="41.25" customHeight="1" x14ac:dyDescent="0.3">
      <c r="A57" s="65" t="s">
        <v>15</v>
      </c>
      <c r="B57" s="196" t="s">
        <v>187</v>
      </c>
      <c r="C57" s="196"/>
      <c r="D57" s="197"/>
    </row>
    <row r="58" spans="1:4" ht="61.5" customHeight="1" x14ac:dyDescent="0.3">
      <c r="A58" s="63"/>
      <c r="B58" s="203" t="s">
        <v>62</v>
      </c>
      <c r="C58" s="203"/>
      <c r="D58" s="204"/>
    </row>
    <row r="59" spans="1:4" x14ac:dyDescent="0.3">
      <c r="A59" s="63"/>
      <c r="B59" s="203" t="s">
        <v>63</v>
      </c>
      <c r="C59" s="203"/>
      <c r="D59" s="204"/>
    </row>
    <row r="60" spans="1:4" x14ac:dyDescent="0.3">
      <c r="A60" s="63"/>
      <c r="B60" s="12" t="s">
        <v>2</v>
      </c>
      <c r="C60" s="125" t="s">
        <v>64</v>
      </c>
      <c r="D60" s="126"/>
    </row>
    <row r="61" spans="1:4" x14ac:dyDescent="0.3">
      <c r="A61" s="63"/>
      <c r="B61" s="12" t="s">
        <v>6</v>
      </c>
      <c r="C61" s="125" t="s">
        <v>65</v>
      </c>
      <c r="D61" s="126"/>
    </row>
    <row r="62" spans="1:4" x14ac:dyDescent="0.3">
      <c r="A62" s="63"/>
      <c r="B62" s="12" t="s">
        <v>9</v>
      </c>
      <c r="C62" s="125" t="s">
        <v>19</v>
      </c>
      <c r="D62" s="126"/>
    </row>
    <row r="63" spans="1:4" x14ac:dyDescent="0.3">
      <c r="A63" s="63"/>
      <c r="B63" s="12" t="s">
        <v>13</v>
      </c>
      <c r="C63" s="125" t="s">
        <v>20</v>
      </c>
      <c r="D63" s="126"/>
    </row>
    <row r="64" spans="1:4" x14ac:dyDescent="0.3">
      <c r="A64" s="63"/>
      <c r="B64" s="12" t="s">
        <v>15</v>
      </c>
      <c r="C64" s="125" t="s">
        <v>21</v>
      </c>
      <c r="D64" s="126"/>
    </row>
    <row r="65" spans="1:4" x14ac:dyDescent="0.3">
      <c r="A65" s="66"/>
      <c r="B65" s="22" t="s">
        <v>22</v>
      </c>
      <c r="C65" s="127" t="s">
        <v>23</v>
      </c>
      <c r="D65" s="128"/>
    </row>
    <row r="66" spans="1:4" ht="39.75" customHeight="1" x14ac:dyDescent="0.3">
      <c r="A66" s="62" t="s">
        <v>22</v>
      </c>
      <c r="B66" s="199" t="s">
        <v>188</v>
      </c>
      <c r="C66" s="199"/>
      <c r="D66" s="200"/>
    </row>
    <row r="67" spans="1:4" ht="72" customHeight="1" x14ac:dyDescent="0.3">
      <c r="A67" s="63"/>
      <c r="B67" s="203" t="s">
        <v>67</v>
      </c>
      <c r="C67" s="203"/>
      <c r="D67" s="204"/>
    </row>
    <row r="68" spans="1:4" x14ac:dyDescent="0.3">
      <c r="A68" s="63"/>
      <c r="B68" s="203" t="s">
        <v>63</v>
      </c>
      <c r="C68" s="203"/>
      <c r="D68" s="204"/>
    </row>
    <row r="69" spans="1:4" ht="43.5" customHeight="1" x14ac:dyDescent="0.3">
      <c r="A69" s="63"/>
      <c r="B69" s="12" t="s">
        <v>2</v>
      </c>
      <c r="C69" s="125" t="s">
        <v>52</v>
      </c>
      <c r="D69" s="126"/>
    </row>
    <row r="70" spans="1:4" x14ac:dyDescent="0.3">
      <c r="A70" s="63"/>
      <c r="B70" s="12" t="s">
        <v>6</v>
      </c>
      <c r="C70" s="125" t="s">
        <v>53</v>
      </c>
      <c r="D70" s="126"/>
    </row>
    <row r="71" spans="1:4" x14ac:dyDescent="0.3">
      <c r="A71" s="63"/>
      <c r="B71" s="12" t="s">
        <v>9</v>
      </c>
      <c r="C71" s="125" t="s">
        <v>54</v>
      </c>
      <c r="D71" s="126"/>
    </row>
    <row r="72" spans="1:4" x14ac:dyDescent="0.3">
      <c r="A72" s="63"/>
      <c r="B72" s="12" t="s">
        <v>13</v>
      </c>
      <c r="C72" s="125" t="s">
        <v>55</v>
      </c>
      <c r="D72" s="126"/>
    </row>
    <row r="73" spans="1:4" x14ac:dyDescent="0.3">
      <c r="A73" s="63"/>
      <c r="B73" s="12" t="s">
        <v>15</v>
      </c>
      <c r="C73" s="125" t="s">
        <v>56</v>
      </c>
      <c r="D73" s="126"/>
    </row>
    <row r="74" spans="1:4" x14ac:dyDescent="0.3">
      <c r="A74" s="63"/>
      <c r="B74" s="12" t="s">
        <v>22</v>
      </c>
      <c r="C74" s="125" t="s">
        <v>57</v>
      </c>
      <c r="D74" s="126"/>
    </row>
    <row r="75" spans="1:4" x14ac:dyDescent="0.3">
      <c r="A75" s="63"/>
      <c r="B75" s="12" t="s">
        <v>31</v>
      </c>
      <c r="C75" s="125" t="s">
        <v>58</v>
      </c>
      <c r="D75" s="126"/>
    </row>
    <row r="76" spans="1:4" x14ac:dyDescent="0.3">
      <c r="A76" s="63"/>
      <c r="B76" s="12" t="s">
        <v>33</v>
      </c>
      <c r="C76" s="125" t="s">
        <v>186</v>
      </c>
      <c r="D76" s="126"/>
    </row>
    <row r="77" spans="1:4" x14ac:dyDescent="0.3">
      <c r="A77" s="63"/>
      <c r="B77" s="12" t="s">
        <v>35</v>
      </c>
      <c r="C77" s="125" t="s">
        <v>36</v>
      </c>
      <c r="D77" s="126"/>
    </row>
    <row r="78" spans="1:4" ht="35.25" customHeight="1" x14ac:dyDescent="0.3">
      <c r="A78" s="63"/>
      <c r="B78" s="12" t="s">
        <v>37</v>
      </c>
      <c r="C78" s="125" t="s">
        <v>38</v>
      </c>
      <c r="D78" s="126"/>
    </row>
    <row r="79" spans="1:4" ht="35.25" customHeight="1" x14ac:dyDescent="0.3">
      <c r="A79" s="63"/>
      <c r="B79" s="12" t="s">
        <v>39</v>
      </c>
      <c r="C79" s="125" t="s">
        <v>59</v>
      </c>
      <c r="D79" s="126"/>
    </row>
    <row r="80" spans="1:4" ht="28.5" customHeight="1" x14ac:dyDescent="0.3">
      <c r="A80" s="63"/>
      <c r="B80" s="12" t="s">
        <v>41</v>
      </c>
      <c r="C80" s="125" t="s">
        <v>60</v>
      </c>
      <c r="D80" s="126"/>
    </row>
    <row r="81" spans="1:4" x14ac:dyDescent="0.3">
      <c r="A81" s="63"/>
      <c r="B81" s="12" t="s">
        <v>43</v>
      </c>
      <c r="C81" s="125" t="s">
        <v>44</v>
      </c>
      <c r="D81" s="126"/>
    </row>
    <row r="82" spans="1:4" x14ac:dyDescent="0.3">
      <c r="A82" s="63"/>
      <c r="B82" s="12" t="s">
        <v>45</v>
      </c>
      <c r="C82" s="125" t="s">
        <v>46</v>
      </c>
      <c r="D82" s="126"/>
    </row>
    <row r="83" spans="1:4" x14ac:dyDescent="0.3">
      <c r="A83" s="63"/>
      <c r="B83" s="12" t="s">
        <v>47</v>
      </c>
      <c r="C83" s="125" t="s">
        <v>48</v>
      </c>
      <c r="D83" s="126"/>
    </row>
    <row r="84" spans="1:4" x14ac:dyDescent="0.3">
      <c r="A84" s="66"/>
      <c r="B84" s="18" t="s">
        <v>49</v>
      </c>
      <c r="C84" s="134" t="s">
        <v>50</v>
      </c>
      <c r="D84" s="135"/>
    </row>
    <row r="85" spans="1:4" ht="18.75" customHeight="1" x14ac:dyDescent="0.3">
      <c r="A85" s="65" t="s">
        <v>31</v>
      </c>
      <c r="B85" s="196" t="s">
        <v>68</v>
      </c>
      <c r="C85" s="196"/>
      <c r="D85" s="197"/>
    </row>
    <row r="86" spans="1:4" x14ac:dyDescent="0.3">
      <c r="A86" s="63"/>
      <c r="B86" s="12" t="s">
        <v>2</v>
      </c>
      <c r="C86" s="125" t="s">
        <v>69</v>
      </c>
      <c r="D86" s="126"/>
    </row>
    <row r="87" spans="1:4" x14ac:dyDescent="0.3">
      <c r="A87" s="63"/>
      <c r="B87" s="9"/>
      <c r="C87" s="68" t="s">
        <v>2</v>
      </c>
      <c r="D87" s="69" t="s">
        <v>70</v>
      </c>
    </row>
    <row r="88" spans="1:4" x14ac:dyDescent="0.3">
      <c r="A88" s="63"/>
      <c r="B88" s="9"/>
      <c r="C88" s="12" t="s">
        <v>6</v>
      </c>
      <c r="D88" s="70" t="s">
        <v>71</v>
      </c>
    </row>
    <row r="89" spans="1:4" x14ac:dyDescent="0.3">
      <c r="A89" s="63"/>
      <c r="B89" s="9"/>
      <c r="C89" s="12" t="s">
        <v>9</v>
      </c>
      <c r="D89" s="70" t="s">
        <v>72</v>
      </c>
    </row>
    <row r="90" spans="1:4" x14ac:dyDescent="0.3">
      <c r="A90" s="63"/>
      <c r="B90" s="9"/>
      <c r="C90" s="61" t="s">
        <v>13</v>
      </c>
      <c r="D90" s="67" t="s">
        <v>73</v>
      </c>
    </row>
    <row r="91" spans="1:4" x14ac:dyDescent="0.3">
      <c r="A91" s="63"/>
      <c r="B91" s="12" t="s">
        <v>6</v>
      </c>
      <c r="C91" s="125" t="s">
        <v>74</v>
      </c>
      <c r="D91" s="126"/>
    </row>
    <row r="92" spans="1:4" ht="43.5" customHeight="1" x14ac:dyDescent="0.3">
      <c r="A92" s="63"/>
      <c r="B92" s="12" t="s">
        <v>9</v>
      </c>
      <c r="C92" s="125" t="s">
        <v>75</v>
      </c>
      <c r="D92" s="126"/>
    </row>
    <row r="93" spans="1:4" ht="43.5" customHeight="1" x14ac:dyDescent="0.3">
      <c r="A93" s="63"/>
      <c r="B93" s="12" t="s">
        <v>13</v>
      </c>
      <c r="C93" s="125" t="s">
        <v>179</v>
      </c>
      <c r="D93" s="126"/>
    </row>
    <row r="94" spans="1:4" ht="43.5" customHeight="1" x14ac:dyDescent="0.3">
      <c r="A94" s="63"/>
      <c r="B94" s="12" t="s">
        <v>15</v>
      </c>
      <c r="C94" s="125" t="s">
        <v>76</v>
      </c>
      <c r="D94" s="126"/>
    </row>
    <row r="95" spans="1:4" ht="43.5" customHeight="1" x14ac:dyDescent="0.3">
      <c r="A95" s="63"/>
      <c r="B95" s="12" t="s">
        <v>22</v>
      </c>
      <c r="C95" s="125" t="s">
        <v>77</v>
      </c>
      <c r="D95" s="126"/>
    </row>
    <row r="96" spans="1:4" ht="43.5" customHeight="1" x14ac:dyDescent="0.3">
      <c r="A96" s="63"/>
      <c r="B96" s="12" t="s">
        <v>31</v>
      </c>
      <c r="C96" s="125" t="s">
        <v>78</v>
      </c>
      <c r="D96" s="126"/>
    </row>
    <row r="97" spans="1:4" ht="43.5" customHeight="1" x14ac:dyDescent="0.3">
      <c r="A97" s="63"/>
      <c r="B97" s="12" t="s">
        <v>33</v>
      </c>
      <c r="C97" s="125" t="s">
        <v>79</v>
      </c>
      <c r="D97" s="126"/>
    </row>
    <row r="98" spans="1:4" ht="43.5" customHeight="1" x14ac:dyDescent="0.3">
      <c r="A98" s="63"/>
      <c r="B98" s="12" t="s">
        <v>35</v>
      </c>
      <c r="C98" s="125" t="s">
        <v>80</v>
      </c>
      <c r="D98" s="126"/>
    </row>
    <row r="99" spans="1:4" ht="43.5" customHeight="1" x14ac:dyDescent="0.3">
      <c r="A99" s="63"/>
      <c r="B99" s="12" t="s">
        <v>37</v>
      </c>
      <c r="C99" s="125" t="s">
        <v>81</v>
      </c>
      <c r="D99" s="126"/>
    </row>
    <row r="100" spans="1:4" ht="43.5" customHeight="1" x14ac:dyDescent="0.3">
      <c r="A100" s="63"/>
      <c r="B100" s="12" t="s">
        <v>39</v>
      </c>
      <c r="C100" s="125" t="s">
        <v>82</v>
      </c>
      <c r="D100" s="126"/>
    </row>
    <row r="101" spans="1:4" ht="43.5" customHeight="1" x14ac:dyDescent="0.3">
      <c r="A101" s="63"/>
      <c r="B101" s="12" t="s">
        <v>41</v>
      </c>
      <c r="C101" s="125" t="s">
        <v>83</v>
      </c>
      <c r="D101" s="126"/>
    </row>
    <row r="102" spans="1:4" ht="43.5" customHeight="1" x14ac:dyDescent="0.3">
      <c r="A102" s="63"/>
      <c r="B102" s="12" t="s">
        <v>43</v>
      </c>
      <c r="C102" s="125" t="s">
        <v>84</v>
      </c>
      <c r="D102" s="126"/>
    </row>
    <row r="103" spans="1:4" ht="43.5" customHeight="1" x14ac:dyDescent="0.3">
      <c r="A103" s="66"/>
      <c r="B103" s="18" t="s">
        <v>45</v>
      </c>
      <c r="C103" s="134" t="s">
        <v>85</v>
      </c>
      <c r="D103" s="135"/>
    </row>
    <row r="104" spans="1:4" ht="18.75" customHeight="1" x14ac:dyDescent="0.3">
      <c r="A104" s="65" t="s">
        <v>33</v>
      </c>
      <c r="B104" s="196" t="s">
        <v>174</v>
      </c>
      <c r="C104" s="196"/>
      <c r="D104" s="197"/>
    </row>
    <row r="105" spans="1:4" x14ac:dyDescent="0.3">
      <c r="A105" s="63"/>
      <c r="B105" s="12" t="s">
        <v>2</v>
      </c>
      <c r="C105" s="125" t="s">
        <v>86</v>
      </c>
      <c r="D105" s="126"/>
    </row>
    <row r="106" spans="1:4" x14ac:dyDescent="0.3">
      <c r="A106" s="66"/>
      <c r="B106" s="18" t="s">
        <v>6</v>
      </c>
      <c r="C106" s="134" t="s">
        <v>87</v>
      </c>
      <c r="D106" s="135"/>
    </row>
    <row r="107" spans="1:4" ht="18.75" customHeight="1" x14ac:dyDescent="0.3">
      <c r="A107" s="65" t="s">
        <v>35</v>
      </c>
      <c r="B107" s="196" t="s">
        <v>88</v>
      </c>
      <c r="C107" s="196"/>
      <c r="D107" s="197"/>
    </row>
    <row r="108" spans="1:4" ht="33.75" customHeight="1" x14ac:dyDescent="0.3">
      <c r="A108" s="63"/>
      <c r="B108" s="12" t="s">
        <v>2</v>
      </c>
      <c r="C108" s="125" t="s">
        <v>89</v>
      </c>
      <c r="D108" s="126"/>
    </row>
    <row r="109" spans="1:4" ht="33.75" customHeight="1" x14ac:dyDescent="0.3">
      <c r="A109" s="63"/>
      <c r="B109" s="12" t="s">
        <v>6</v>
      </c>
      <c r="C109" s="125" t="s">
        <v>90</v>
      </c>
      <c r="D109" s="126"/>
    </row>
    <row r="110" spans="1:4" ht="33.75" customHeight="1" x14ac:dyDescent="0.3">
      <c r="A110" s="63"/>
      <c r="B110" s="12" t="s">
        <v>9</v>
      </c>
      <c r="C110" s="125" t="s">
        <v>91</v>
      </c>
      <c r="D110" s="126"/>
    </row>
    <row r="111" spans="1:4" ht="33.75" customHeight="1" x14ac:dyDescent="0.3">
      <c r="A111" s="63"/>
      <c r="B111" s="12" t="s">
        <v>13</v>
      </c>
      <c r="C111" s="125" t="s">
        <v>92</v>
      </c>
      <c r="D111" s="126"/>
    </row>
    <row r="112" spans="1:4" ht="33.75" customHeight="1" x14ac:dyDescent="0.3">
      <c r="A112" s="63"/>
      <c r="B112" s="12" t="s">
        <v>15</v>
      </c>
      <c r="C112" s="125" t="s">
        <v>93</v>
      </c>
      <c r="D112" s="126"/>
    </row>
    <row r="113" spans="1:4" x14ac:dyDescent="0.3">
      <c r="A113" s="63"/>
      <c r="B113" s="12" t="s">
        <v>22</v>
      </c>
      <c r="C113" s="125" t="s">
        <v>94</v>
      </c>
      <c r="D113" s="126"/>
    </row>
    <row r="114" spans="1:4" x14ac:dyDescent="0.3">
      <c r="A114" s="63"/>
      <c r="B114" s="12" t="s">
        <v>31</v>
      </c>
      <c r="C114" s="125" t="s">
        <v>95</v>
      </c>
      <c r="D114" s="126"/>
    </row>
    <row r="115" spans="1:4" x14ac:dyDescent="0.3">
      <c r="A115" s="63"/>
      <c r="B115" s="61" t="s">
        <v>33</v>
      </c>
      <c r="C115" s="165" t="s">
        <v>96</v>
      </c>
      <c r="D115" s="198"/>
    </row>
    <row r="116" spans="1:4" ht="37.5" customHeight="1" x14ac:dyDescent="0.3">
      <c r="A116" s="63"/>
      <c r="B116" s="116" t="s">
        <v>35</v>
      </c>
      <c r="C116" s="125" t="s">
        <v>173</v>
      </c>
      <c r="D116" s="126"/>
    </row>
    <row r="117" spans="1:4" ht="37.5" customHeight="1" x14ac:dyDescent="0.3">
      <c r="A117" s="63"/>
      <c r="B117" s="68" t="s">
        <v>37</v>
      </c>
      <c r="C117" s="127" t="s">
        <v>220</v>
      </c>
      <c r="D117" s="128"/>
    </row>
    <row r="118" spans="1:4" ht="52.5" customHeight="1" x14ac:dyDescent="0.3">
      <c r="A118" s="29" t="s">
        <v>37</v>
      </c>
      <c r="B118" s="26" t="s">
        <v>2</v>
      </c>
      <c r="C118" s="207" t="s">
        <v>162</v>
      </c>
      <c r="D118" s="208"/>
    </row>
    <row r="119" spans="1:4" ht="57.75" customHeight="1" x14ac:dyDescent="0.3">
      <c r="A119" s="65" t="s">
        <v>39</v>
      </c>
      <c r="B119" s="196" t="s">
        <v>167</v>
      </c>
      <c r="C119" s="196"/>
      <c r="D119" s="197"/>
    </row>
    <row r="120" spans="1:4" x14ac:dyDescent="0.3">
      <c r="A120" s="63"/>
      <c r="B120" s="12" t="s">
        <v>2</v>
      </c>
      <c r="C120" s="125" t="s">
        <v>168</v>
      </c>
      <c r="D120" s="126"/>
    </row>
    <row r="121" spans="1:4" x14ac:dyDescent="0.3">
      <c r="A121" s="66"/>
      <c r="B121" s="18" t="s">
        <v>6</v>
      </c>
      <c r="C121" s="134" t="s">
        <v>169</v>
      </c>
      <c r="D121" s="135"/>
    </row>
    <row r="122" spans="1:4" ht="30.75" customHeight="1" x14ac:dyDescent="0.3">
      <c r="A122" s="182" t="s">
        <v>189</v>
      </c>
      <c r="B122" s="183"/>
      <c r="C122" s="183"/>
      <c r="D122" s="184"/>
    </row>
    <row r="123" spans="1:4" ht="18.75" customHeight="1" x14ac:dyDescent="0.3">
      <c r="A123" s="65" t="s">
        <v>98</v>
      </c>
      <c r="B123" s="196" t="s">
        <v>99</v>
      </c>
      <c r="C123" s="196"/>
      <c r="D123" s="197"/>
    </row>
    <row r="124" spans="1:4" x14ac:dyDescent="0.3">
      <c r="A124" s="63"/>
      <c r="B124" s="12" t="s">
        <v>2</v>
      </c>
      <c r="C124" s="125" t="s">
        <v>180</v>
      </c>
      <c r="D124" s="126"/>
    </row>
    <row r="125" spans="1:4" ht="25.5" customHeight="1" x14ac:dyDescent="0.3">
      <c r="A125" s="63"/>
      <c r="B125" s="9"/>
      <c r="C125" s="203" t="s">
        <v>175</v>
      </c>
      <c r="D125" s="204"/>
    </row>
    <row r="126" spans="1:4" ht="37.5" customHeight="1" x14ac:dyDescent="0.3">
      <c r="A126" s="63"/>
      <c r="B126" s="9"/>
      <c r="C126" s="203" t="s">
        <v>176</v>
      </c>
      <c r="D126" s="204"/>
    </row>
    <row r="127" spans="1:4" ht="26.25" customHeight="1" x14ac:dyDescent="0.3">
      <c r="A127" s="63"/>
      <c r="B127" s="9"/>
      <c r="C127" s="203" t="s">
        <v>100</v>
      </c>
      <c r="D127" s="204"/>
    </row>
    <row r="128" spans="1:4" ht="30.75" customHeight="1" x14ac:dyDescent="0.3">
      <c r="A128" s="66"/>
      <c r="B128" s="18"/>
      <c r="C128" s="205" t="s">
        <v>177</v>
      </c>
      <c r="D128" s="206"/>
    </row>
    <row r="129" spans="1:4" ht="75" customHeight="1" x14ac:dyDescent="0.3">
      <c r="A129" s="29" t="s">
        <v>101</v>
      </c>
      <c r="B129" s="26" t="s">
        <v>2</v>
      </c>
      <c r="C129" s="207" t="s">
        <v>102</v>
      </c>
      <c r="D129" s="208"/>
    </row>
    <row r="130" spans="1:4" ht="30.75" customHeight="1" x14ac:dyDescent="0.3">
      <c r="A130" s="65" t="s">
        <v>103</v>
      </c>
      <c r="B130" s="196" t="s">
        <v>104</v>
      </c>
      <c r="C130" s="196"/>
      <c r="D130" s="197"/>
    </row>
    <row r="131" spans="1:4" ht="18.75" customHeight="1" x14ac:dyDescent="0.3">
      <c r="A131" s="62"/>
      <c r="B131" s="199" t="s">
        <v>105</v>
      </c>
      <c r="C131" s="199"/>
      <c r="D131" s="200"/>
    </row>
    <row r="132" spans="1:4" ht="43.5" customHeight="1" x14ac:dyDescent="0.3">
      <c r="A132" s="63"/>
      <c r="B132" s="12" t="s">
        <v>2</v>
      </c>
      <c r="C132" s="125" t="s">
        <v>106</v>
      </c>
      <c r="D132" s="126"/>
    </row>
    <row r="133" spans="1:4" ht="37.5" customHeight="1" x14ac:dyDescent="0.3">
      <c r="A133" s="63"/>
      <c r="B133" s="12" t="s">
        <v>6</v>
      </c>
      <c r="C133" s="125" t="s">
        <v>107</v>
      </c>
      <c r="D133" s="126"/>
    </row>
    <row r="134" spans="1:4" ht="43.5" customHeight="1" x14ac:dyDescent="0.3">
      <c r="A134" s="63"/>
      <c r="B134" s="12" t="s">
        <v>9</v>
      </c>
      <c r="C134" s="125" t="s">
        <v>108</v>
      </c>
      <c r="D134" s="126"/>
    </row>
    <row r="135" spans="1:4" x14ac:dyDescent="0.3">
      <c r="A135" s="63"/>
      <c r="B135" s="12" t="s">
        <v>13</v>
      </c>
      <c r="C135" s="125" t="s">
        <v>109</v>
      </c>
      <c r="D135" s="126"/>
    </row>
    <row r="136" spans="1:4" x14ac:dyDescent="0.3">
      <c r="A136" s="63"/>
      <c r="B136" s="12" t="s">
        <v>15</v>
      </c>
      <c r="C136" s="125" t="s">
        <v>110</v>
      </c>
      <c r="D136" s="126"/>
    </row>
    <row r="137" spans="1:4" x14ac:dyDescent="0.3">
      <c r="A137" s="63"/>
      <c r="B137" s="12" t="s">
        <v>22</v>
      </c>
      <c r="C137" s="125" t="s">
        <v>111</v>
      </c>
      <c r="D137" s="126"/>
    </row>
    <row r="138" spans="1:4" ht="43.5" customHeight="1" x14ac:dyDescent="0.3">
      <c r="A138" s="63"/>
      <c r="B138" s="12" t="s">
        <v>31</v>
      </c>
      <c r="C138" s="125" t="s">
        <v>112</v>
      </c>
      <c r="D138" s="126"/>
    </row>
    <row r="139" spans="1:4" x14ac:dyDescent="0.3">
      <c r="A139" s="63"/>
      <c r="B139" s="12" t="s">
        <v>33</v>
      </c>
      <c r="C139" s="125" t="s">
        <v>113</v>
      </c>
      <c r="D139" s="126"/>
    </row>
    <row r="140" spans="1:4" ht="36.75" customHeight="1" x14ac:dyDescent="0.3">
      <c r="A140" s="66"/>
      <c r="B140" s="18" t="s">
        <v>35</v>
      </c>
      <c r="C140" s="134" t="s">
        <v>114</v>
      </c>
      <c r="D140" s="135"/>
    </row>
    <row r="141" spans="1:4" ht="18.75" customHeight="1" x14ac:dyDescent="0.3">
      <c r="A141" s="65" t="s">
        <v>115</v>
      </c>
      <c r="B141" s="196" t="s">
        <v>116</v>
      </c>
      <c r="C141" s="196"/>
      <c r="D141" s="197"/>
    </row>
    <row r="142" spans="1:4" ht="63.75" customHeight="1" x14ac:dyDescent="0.3">
      <c r="A142" s="63"/>
      <c r="B142" s="12" t="s">
        <v>2</v>
      </c>
      <c r="C142" s="125" t="s">
        <v>117</v>
      </c>
      <c r="D142" s="126"/>
    </row>
    <row r="143" spans="1:4" ht="46.8" x14ac:dyDescent="0.3">
      <c r="A143" s="63"/>
      <c r="B143" s="9"/>
      <c r="C143" s="12" t="s">
        <v>2</v>
      </c>
      <c r="D143" s="70" t="s">
        <v>118</v>
      </c>
    </row>
    <row r="144" spans="1:4" ht="31.2" x14ac:dyDescent="0.3">
      <c r="A144" s="63"/>
      <c r="B144" s="9"/>
      <c r="C144" s="12" t="s">
        <v>6</v>
      </c>
      <c r="D144" s="70" t="s">
        <v>119</v>
      </c>
    </row>
    <row r="145" spans="1:4" ht="31.2" x14ac:dyDescent="0.3">
      <c r="A145" s="63"/>
      <c r="B145" s="9"/>
      <c r="C145" s="12" t="s">
        <v>9</v>
      </c>
      <c r="D145" s="70" t="s">
        <v>163</v>
      </c>
    </row>
    <row r="146" spans="1:4" ht="31.2" x14ac:dyDescent="0.3">
      <c r="A146" s="63"/>
      <c r="B146" s="9"/>
      <c r="C146" s="61" t="s">
        <v>13</v>
      </c>
      <c r="D146" s="67" t="s">
        <v>120</v>
      </c>
    </row>
    <row r="147" spans="1:4" x14ac:dyDescent="0.3">
      <c r="A147" s="63"/>
      <c r="B147" s="12" t="s">
        <v>6</v>
      </c>
      <c r="C147" s="125" t="s">
        <v>121</v>
      </c>
      <c r="D147" s="126"/>
    </row>
    <row r="148" spans="1:4" x14ac:dyDescent="0.3">
      <c r="A148" s="63"/>
      <c r="B148" s="9"/>
      <c r="C148" s="12" t="s">
        <v>2</v>
      </c>
      <c r="D148" s="70" t="s">
        <v>122</v>
      </c>
    </row>
    <row r="149" spans="1:4" x14ac:dyDescent="0.3">
      <c r="A149" s="63"/>
      <c r="B149" s="9"/>
      <c r="C149" s="61" t="s">
        <v>6</v>
      </c>
      <c r="D149" s="67" t="s">
        <v>123</v>
      </c>
    </row>
    <row r="150" spans="1:4" ht="43.5" customHeight="1" x14ac:dyDescent="0.3">
      <c r="A150" s="63"/>
      <c r="B150" s="12" t="s">
        <v>9</v>
      </c>
      <c r="C150" s="125" t="s">
        <v>124</v>
      </c>
      <c r="D150" s="126"/>
    </row>
    <row r="151" spans="1:4" ht="31.2" x14ac:dyDescent="0.3">
      <c r="A151" s="63"/>
      <c r="B151" s="9"/>
      <c r="C151" s="12" t="s">
        <v>2</v>
      </c>
      <c r="D151" s="70" t="s">
        <v>125</v>
      </c>
    </row>
    <row r="152" spans="1:4" ht="31.2" x14ac:dyDescent="0.3">
      <c r="A152" s="63"/>
      <c r="B152" s="9"/>
      <c r="C152" s="61" t="s">
        <v>6</v>
      </c>
      <c r="D152" s="67" t="s">
        <v>126</v>
      </c>
    </row>
    <row r="153" spans="1:4" ht="43.5" customHeight="1" x14ac:dyDescent="0.3">
      <c r="A153" s="63"/>
      <c r="B153" s="12" t="s">
        <v>13</v>
      </c>
      <c r="C153" s="125" t="s">
        <v>127</v>
      </c>
      <c r="D153" s="126"/>
    </row>
    <row r="154" spans="1:4" ht="31.2" x14ac:dyDescent="0.3">
      <c r="A154" s="63"/>
      <c r="B154" s="9"/>
      <c r="C154" s="61" t="s">
        <v>2</v>
      </c>
      <c r="D154" s="67" t="s">
        <v>128</v>
      </c>
    </row>
    <row r="155" spans="1:4" ht="43.5" customHeight="1" x14ac:dyDescent="0.3">
      <c r="A155" s="63"/>
      <c r="B155" s="12" t="s">
        <v>15</v>
      </c>
      <c r="C155" s="125" t="s">
        <v>129</v>
      </c>
      <c r="D155" s="126"/>
    </row>
    <row r="156" spans="1:4" ht="43.5" customHeight="1" x14ac:dyDescent="0.3">
      <c r="A156" s="66"/>
      <c r="B156" s="18" t="s">
        <v>22</v>
      </c>
      <c r="C156" s="134" t="s">
        <v>130</v>
      </c>
      <c r="D156" s="135"/>
    </row>
    <row r="157" spans="1:4" ht="43.5" customHeight="1" x14ac:dyDescent="0.3">
      <c r="A157" s="29" t="s">
        <v>131</v>
      </c>
      <c r="B157" s="26" t="s">
        <v>2</v>
      </c>
      <c r="C157" s="207" t="s">
        <v>132</v>
      </c>
      <c r="D157" s="208"/>
    </row>
    <row r="158" spans="1:4" ht="18.75" customHeight="1" x14ac:dyDescent="0.3">
      <c r="A158" s="65" t="s">
        <v>133</v>
      </c>
      <c r="B158" s="196" t="s">
        <v>134</v>
      </c>
      <c r="C158" s="196"/>
      <c r="D158" s="197"/>
    </row>
    <row r="159" spans="1:4" x14ac:dyDescent="0.3">
      <c r="A159" s="63"/>
      <c r="B159" s="12" t="s">
        <v>2</v>
      </c>
      <c r="C159" s="125" t="s">
        <v>135</v>
      </c>
      <c r="D159" s="126"/>
    </row>
    <row r="160" spans="1:4" x14ac:dyDescent="0.3">
      <c r="A160" s="63"/>
      <c r="B160" s="12" t="s">
        <v>6</v>
      </c>
      <c r="C160" s="209" t="s">
        <v>136</v>
      </c>
      <c r="D160" s="210"/>
    </row>
    <row r="161" spans="1:4" x14ac:dyDescent="0.3">
      <c r="A161" s="63"/>
      <c r="B161" s="12" t="s">
        <v>9</v>
      </c>
      <c r="C161" s="209" t="s">
        <v>137</v>
      </c>
      <c r="D161" s="210"/>
    </row>
    <row r="162" spans="1:4" x14ac:dyDescent="0.3">
      <c r="A162" s="63"/>
      <c r="B162" s="9"/>
      <c r="C162" s="12" t="s">
        <v>2</v>
      </c>
      <c r="D162" s="70" t="s">
        <v>138</v>
      </c>
    </row>
    <row r="163" spans="1:4" x14ac:dyDescent="0.3">
      <c r="A163" s="63"/>
      <c r="B163" s="9"/>
      <c r="C163" s="61" t="s">
        <v>6</v>
      </c>
      <c r="D163" s="67" t="s">
        <v>139</v>
      </c>
    </row>
    <row r="164" spans="1:4" ht="43.5" customHeight="1" x14ac:dyDescent="0.3">
      <c r="A164" s="63"/>
      <c r="B164" s="12" t="s">
        <v>13</v>
      </c>
      <c r="C164" s="125" t="s">
        <v>140</v>
      </c>
      <c r="D164" s="126"/>
    </row>
    <row r="165" spans="1:4" ht="43.5" customHeight="1" x14ac:dyDescent="0.3">
      <c r="A165" s="63"/>
      <c r="B165" s="12" t="s">
        <v>15</v>
      </c>
      <c r="C165" s="125" t="s">
        <v>141</v>
      </c>
      <c r="D165" s="126"/>
    </row>
    <row r="166" spans="1:4" ht="43.5" customHeight="1" x14ac:dyDescent="0.3">
      <c r="A166" s="63"/>
      <c r="B166" s="12" t="s">
        <v>22</v>
      </c>
      <c r="C166" s="125" t="s">
        <v>142</v>
      </c>
      <c r="D166" s="126"/>
    </row>
    <row r="167" spans="1:4" ht="43.5" customHeight="1" x14ac:dyDescent="0.3">
      <c r="A167" s="63"/>
      <c r="B167" s="12" t="s">
        <v>31</v>
      </c>
      <c r="C167" s="125" t="s">
        <v>143</v>
      </c>
      <c r="D167" s="126"/>
    </row>
    <row r="168" spans="1:4" ht="31.5" customHeight="1" x14ac:dyDescent="0.3">
      <c r="A168" s="63"/>
      <c r="B168" s="12" t="s">
        <v>33</v>
      </c>
      <c r="C168" s="125" t="s">
        <v>144</v>
      </c>
      <c r="D168" s="126"/>
    </row>
    <row r="169" spans="1:4" x14ac:dyDescent="0.3">
      <c r="A169" s="63"/>
      <c r="B169" s="12" t="s">
        <v>35</v>
      </c>
      <c r="C169" s="125" t="s">
        <v>145</v>
      </c>
      <c r="D169" s="126"/>
    </row>
    <row r="170" spans="1:4" ht="43.5" customHeight="1" x14ac:dyDescent="0.3">
      <c r="A170" s="63"/>
      <c r="B170" s="9" t="s">
        <v>37</v>
      </c>
      <c r="C170" s="151" t="s">
        <v>146</v>
      </c>
      <c r="D170" s="152"/>
    </row>
    <row r="171" spans="1:4" ht="47.25" customHeight="1" x14ac:dyDescent="0.3">
      <c r="A171" s="29" t="s">
        <v>147</v>
      </c>
      <c r="B171" s="26" t="s">
        <v>2</v>
      </c>
      <c r="C171" s="207" t="s">
        <v>190</v>
      </c>
      <c r="D171" s="208"/>
    </row>
    <row r="172" spans="1:4" ht="18.75" customHeight="1" x14ac:dyDescent="0.3">
      <c r="A172" s="65" t="s">
        <v>148</v>
      </c>
      <c r="B172" s="196" t="s">
        <v>165</v>
      </c>
      <c r="C172" s="196"/>
      <c r="D172" s="197"/>
    </row>
    <row r="173" spans="1:4" x14ac:dyDescent="0.3">
      <c r="A173" s="63"/>
      <c r="B173" s="12" t="s">
        <v>2</v>
      </c>
      <c r="C173" s="125" t="s">
        <v>149</v>
      </c>
      <c r="D173" s="126"/>
    </row>
    <row r="174" spans="1:4" x14ac:dyDescent="0.3">
      <c r="A174" s="63"/>
      <c r="B174" s="12" t="s">
        <v>6</v>
      </c>
      <c r="C174" s="125" t="s">
        <v>150</v>
      </c>
      <c r="D174" s="126"/>
    </row>
    <row r="175" spans="1:4" x14ac:dyDescent="0.3">
      <c r="A175" s="63"/>
      <c r="B175" s="12" t="s">
        <v>9</v>
      </c>
      <c r="C175" s="125" t="s">
        <v>151</v>
      </c>
      <c r="D175" s="126"/>
    </row>
    <row r="176" spans="1:4" x14ac:dyDescent="0.3">
      <c r="A176" s="66"/>
      <c r="B176" s="18" t="s">
        <v>13</v>
      </c>
      <c r="C176" s="134" t="s">
        <v>152</v>
      </c>
      <c r="D176" s="135"/>
    </row>
    <row r="177" spans="1:4" ht="66" customHeight="1" x14ac:dyDescent="0.3">
      <c r="A177" s="65" t="s">
        <v>153</v>
      </c>
      <c r="B177" s="196" t="s">
        <v>166</v>
      </c>
      <c r="C177" s="196"/>
      <c r="D177" s="197"/>
    </row>
    <row r="178" spans="1:4" x14ac:dyDescent="0.3">
      <c r="A178" s="63"/>
      <c r="B178" s="12" t="s">
        <v>2</v>
      </c>
      <c r="C178" s="125" t="s">
        <v>154</v>
      </c>
      <c r="D178" s="126"/>
    </row>
    <row r="179" spans="1:4" x14ac:dyDescent="0.3">
      <c r="A179" s="66"/>
      <c r="B179" s="18" t="s">
        <v>6</v>
      </c>
      <c r="C179" s="134" t="s">
        <v>155</v>
      </c>
      <c r="D179" s="135"/>
    </row>
    <row r="180" spans="1:4" ht="47.25" customHeight="1" x14ac:dyDescent="0.3">
      <c r="A180" s="65" t="s">
        <v>170</v>
      </c>
      <c r="B180" s="196" t="s">
        <v>171</v>
      </c>
      <c r="C180" s="196"/>
      <c r="D180" s="197"/>
    </row>
    <row r="181" spans="1:4" ht="43.5" customHeight="1" x14ac:dyDescent="0.3">
      <c r="A181" s="66"/>
      <c r="B181" s="22" t="s">
        <v>2</v>
      </c>
      <c r="C181" s="127" t="s">
        <v>154</v>
      </c>
      <c r="D181" s="128"/>
    </row>
    <row r="182" spans="1:4" x14ac:dyDescent="0.3">
      <c r="A182" s="36"/>
      <c r="B182" s="36"/>
      <c r="C182" s="36"/>
      <c r="D182" s="36"/>
    </row>
    <row r="183" spans="1:4" x14ac:dyDescent="0.3">
      <c r="A183" s="36"/>
      <c r="B183" s="36"/>
      <c r="C183" s="36"/>
      <c r="D183" s="36"/>
    </row>
    <row r="184" spans="1:4" x14ac:dyDescent="0.3">
      <c r="A184" s="36"/>
      <c r="B184" s="36"/>
      <c r="C184" s="36"/>
      <c r="D184" s="36"/>
    </row>
    <row r="185" spans="1:4" x14ac:dyDescent="0.3">
      <c r="A185" s="36"/>
      <c r="B185" s="36"/>
      <c r="C185" s="36"/>
      <c r="D185" s="36"/>
    </row>
  </sheetData>
  <mergeCells count="159">
    <mergeCell ref="A1:D1"/>
    <mergeCell ref="C118:D118"/>
    <mergeCell ref="A122:D122"/>
    <mergeCell ref="C178:D178"/>
    <mergeCell ref="C179:D179"/>
    <mergeCell ref="B180:D180"/>
    <mergeCell ref="C181:D181"/>
    <mergeCell ref="B172:D172"/>
    <mergeCell ref="C173:D173"/>
    <mergeCell ref="C174:D174"/>
    <mergeCell ref="C175:D175"/>
    <mergeCell ref="C176:D176"/>
    <mergeCell ref="B177:D177"/>
    <mergeCell ref="C171:D171"/>
    <mergeCell ref="C165:D165"/>
    <mergeCell ref="C166:D166"/>
    <mergeCell ref="C167:D167"/>
    <mergeCell ref="C168:D168"/>
    <mergeCell ref="C169:D169"/>
    <mergeCell ref="C170:D170"/>
    <mergeCell ref="C157:D157"/>
    <mergeCell ref="B158:D158"/>
    <mergeCell ref="C159:D159"/>
    <mergeCell ref="C160:D160"/>
    <mergeCell ref="C161:D161"/>
    <mergeCell ref="C164:D164"/>
    <mergeCell ref="C147:D147"/>
    <mergeCell ref="C150:D150"/>
    <mergeCell ref="C153:D153"/>
    <mergeCell ref="C155:D155"/>
    <mergeCell ref="C156:D156"/>
    <mergeCell ref="C139:D139"/>
    <mergeCell ref="C140:D140"/>
    <mergeCell ref="B141:D141"/>
    <mergeCell ref="C142:D142"/>
    <mergeCell ref="C134:D134"/>
    <mergeCell ref="C135:D135"/>
    <mergeCell ref="C136:D136"/>
    <mergeCell ref="C137:D137"/>
    <mergeCell ref="C138:D138"/>
    <mergeCell ref="C132:D132"/>
    <mergeCell ref="C133:D133"/>
    <mergeCell ref="C129:D129"/>
    <mergeCell ref="B130:D130"/>
    <mergeCell ref="B131:D131"/>
    <mergeCell ref="B123:D123"/>
    <mergeCell ref="C124:D124"/>
    <mergeCell ref="C125:D125"/>
    <mergeCell ref="C126:D126"/>
    <mergeCell ref="C127:D127"/>
    <mergeCell ref="C128:D128"/>
    <mergeCell ref="C121:D121"/>
    <mergeCell ref="C114:D114"/>
    <mergeCell ref="C115:D115"/>
    <mergeCell ref="C116:D116"/>
    <mergeCell ref="B119:D119"/>
    <mergeCell ref="C120:D120"/>
    <mergeCell ref="C117:D117"/>
    <mergeCell ref="C108:D108"/>
    <mergeCell ref="C109:D109"/>
    <mergeCell ref="C110:D110"/>
    <mergeCell ref="C111:D111"/>
    <mergeCell ref="C112:D112"/>
    <mergeCell ref="C113:D113"/>
    <mergeCell ref="B104:D104"/>
    <mergeCell ref="C105:D105"/>
    <mergeCell ref="C106:D106"/>
    <mergeCell ref="B107:D107"/>
    <mergeCell ref="C101:D101"/>
    <mergeCell ref="C102:D102"/>
    <mergeCell ref="C103:D103"/>
    <mergeCell ref="C95:D95"/>
    <mergeCell ref="C96:D96"/>
    <mergeCell ref="C97:D97"/>
    <mergeCell ref="C98:D98"/>
    <mergeCell ref="C99:D99"/>
    <mergeCell ref="C100:D100"/>
    <mergeCell ref="B85:D85"/>
    <mergeCell ref="C86:D86"/>
    <mergeCell ref="C91:D91"/>
    <mergeCell ref="C92:D92"/>
    <mergeCell ref="C93:D93"/>
    <mergeCell ref="C94:D94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72:D72"/>
    <mergeCell ref="C69:D69"/>
    <mergeCell ref="C70:D70"/>
    <mergeCell ref="C71:D71"/>
    <mergeCell ref="C64:D64"/>
    <mergeCell ref="C65:D65"/>
    <mergeCell ref="B66:D66"/>
    <mergeCell ref="B67:D67"/>
    <mergeCell ref="B68:D68"/>
    <mergeCell ref="B58:D58"/>
    <mergeCell ref="B59:D59"/>
    <mergeCell ref="C60:D60"/>
    <mergeCell ref="C61:D61"/>
    <mergeCell ref="C62:D62"/>
    <mergeCell ref="C63:D63"/>
    <mergeCell ref="C53:D53"/>
    <mergeCell ref="C54:D54"/>
    <mergeCell ref="C55:D55"/>
    <mergeCell ref="B56:D56"/>
    <mergeCell ref="B57:D57"/>
    <mergeCell ref="C47:D47"/>
    <mergeCell ref="C48:D48"/>
    <mergeCell ref="C49:D49"/>
    <mergeCell ref="C50:D50"/>
    <mergeCell ref="C51:D51"/>
    <mergeCell ref="C52:D52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33:D33"/>
    <mergeCell ref="C34:D34"/>
    <mergeCell ref="C25:D25"/>
    <mergeCell ref="C26:D26"/>
    <mergeCell ref="C27:D27"/>
    <mergeCell ref="C28:D28"/>
    <mergeCell ref="C29:D29"/>
    <mergeCell ref="C30:D30"/>
    <mergeCell ref="B41:D41"/>
    <mergeCell ref="C23:D23"/>
    <mergeCell ref="B24:D24"/>
    <mergeCell ref="C15:D15"/>
    <mergeCell ref="C16:D16"/>
    <mergeCell ref="B17:D17"/>
    <mergeCell ref="C18:D18"/>
    <mergeCell ref="C19:D19"/>
    <mergeCell ref="C31:D31"/>
    <mergeCell ref="C32:D32"/>
    <mergeCell ref="B5:D5"/>
    <mergeCell ref="C6:D6"/>
    <mergeCell ref="C9:D9"/>
    <mergeCell ref="C10:D10"/>
    <mergeCell ref="B3:D3"/>
    <mergeCell ref="B4:D4"/>
    <mergeCell ref="C20:D20"/>
    <mergeCell ref="C21:D21"/>
    <mergeCell ref="C22:D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8</vt:i4>
      </vt:variant>
    </vt:vector>
  </HeadingPairs>
  <TitlesOfParts>
    <vt:vector size="15" baseType="lpstr">
      <vt:lpstr>Cennik TCI</vt:lpstr>
      <vt:lpstr>Cennik TCII</vt:lpstr>
      <vt:lpstr>Cennik TCIII</vt:lpstr>
      <vt:lpstr>TC-I_v.1.0 Netto</vt:lpstr>
      <vt:lpstr>TC-II_v.1.0 Netto</vt:lpstr>
      <vt:lpstr>TC-III_v.1.0 Netto</vt:lpstr>
      <vt:lpstr>NR EWGROB</vt:lpstr>
      <vt:lpstr>'Cennik TCI'!Obszar_wydruku</vt:lpstr>
      <vt:lpstr>'Cennik TCII'!Obszar_wydruku</vt:lpstr>
      <vt:lpstr>'Cennik TCI'!Tytuły_wydruku</vt:lpstr>
      <vt:lpstr>'Cennik TCII'!Tytuły_wydruku</vt:lpstr>
      <vt:lpstr>'Cennik TCIII'!Tytuły_wydruku</vt:lpstr>
      <vt:lpstr>'TC-I_v.1.0 Netto'!Tytuły_wydruku</vt:lpstr>
      <vt:lpstr>'TC-II_v.1.0 Netto'!Tytuły_wydruku</vt:lpstr>
      <vt:lpstr>'TC-III_v.1.0 Netto'!Tytuły_wydruku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 Kulbicki</dc:creator>
  <cp:lastModifiedBy>Romuald Kulbicki</cp:lastModifiedBy>
  <cp:lastPrinted>2021-07-07T06:17:08Z</cp:lastPrinted>
  <dcterms:created xsi:type="dcterms:W3CDTF">2018-09-03T06:56:13Z</dcterms:created>
  <dcterms:modified xsi:type="dcterms:W3CDTF">2021-07-09T11:33:14Z</dcterms:modified>
</cp:coreProperties>
</file>